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filterPrivacy="1"/>
  <xr:revisionPtr revIDLastSave="201" documentId="8_{328F9967-130E-46B2-8095-9727DCF75C92}" xr6:coauthVersionLast="47" xr6:coauthVersionMax="47" xr10:uidLastSave="{75E14A31-8E38-4830-909F-C70877B96B8C}"/>
  <bookViews>
    <workbookView xWindow="-25320" yWindow="-120" windowWidth="25440" windowHeight="15270" xr2:uid="{00000000-000D-0000-FFFF-FFFF00000000}"/>
  </bookViews>
  <sheets>
    <sheet name="Disease development" sheetId="3" r:id="rId1"/>
  </sheets>
  <definedNames>
    <definedName name="_xlnm._FilterDatabase" localSheetId="0" hidden="1">'Disease development'!$A$1:$BF$153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120" i="3" l="1"/>
  <c r="AS120" i="3"/>
  <c r="AP120" i="3"/>
  <c r="AX119" i="3"/>
  <c r="AS119" i="3"/>
  <c r="AP119" i="3"/>
  <c r="AP87" i="3"/>
  <c r="AU30" i="3"/>
  <c r="AU63" i="3"/>
  <c r="AU62" i="3"/>
  <c r="AX118" i="3"/>
  <c r="AX117" i="3"/>
  <c r="AX116" i="3"/>
  <c r="AM113" i="3"/>
  <c r="AX92" i="3"/>
  <c r="AX143" i="3"/>
  <c r="AP92" i="3"/>
  <c r="AM25" i="3"/>
  <c r="AM24" i="3"/>
  <c r="BA146" i="3"/>
  <c r="BA92" i="3"/>
  <c r="AU143" i="3"/>
  <c r="AX84" i="3"/>
  <c r="AX83" i="3"/>
  <c r="AU83" i="3"/>
  <c r="AU82" i="3"/>
  <c r="AU77" i="3"/>
  <c r="AU81" i="3"/>
  <c r="AU76" i="3"/>
  <c r="AM153" i="3"/>
  <c r="AM152" i="3"/>
  <c r="AP118" i="3"/>
  <c r="AP117" i="3"/>
  <c r="AP116" i="3"/>
  <c r="AM118" i="3"/>
  <c r="AM117" i="3"/>
  <c r="AM116" i="3"/>
  <c r="AP96" i="3"/>
  <c r="AM96" i="3"/>
  <c r="AM31" i="3"/>
  <c r="AM29" i="3"/>
  <c r="AM30" i="3"/>
  <c r="BA143" i="3" l="1"/>
  <c r="AX146" i="3"/>
  <c r="BA145" i="3"/>
  <c r="AX145" i="3"/>
  <c r="AU145" i="3"/>
  <c r="AU146" i="3"/>
  <c r="AS72" i="3"/>
  <c r="AS71" i="3"/>
  <c r="AS69" i="3"/>
  <c r="AS68" i="3"/>
  <c r="AS67" i="3"/>
  <c r="AS66" i="3"/>
  <c r="AS65" i="3"/>
  <c r="AS64" i="3"/>
  <c r="AS70" i="3"/>
  <c r="AP2" i="3"/>
  <c r="AP132" i="3"/>
  <c r="AX87" i="3"/>
  <c r="AX88" i="3"/>
  <c r="AX89" i="3"/>
  <c r="AX90" i="3"/>
  <c r="AX91" i="3"/>
  <c r="AP86" i="3"/>
  <c r="AP100" i="3"/>
  <c r="AP110" i="3"/>
  <c r="AP114" i="3"/>
  <c r="AP125" i="3"/>
  <c r="AU78" i="3"/>
  <c r="AU80" i="3"/>
  <c r="AX63" i="3"/>
  <c r="AX62" i="3"/>
  <c r="BA31" i="3"/>
  <c r="BA29" i="3"/>
  <c r="BA30" i="3"/>
  <c r="BA41" i="3"/>
  <c r="BA40" i="3"/>
  <c r="BA39" i="3"/>
  <c r="BA38" i="3"/>
  <c r="BA37" i="3"/>
  <c r="BA36" i="3"/>
  <c r="AX2" i="3"/>
  <c r="AP151" i="3"/>
  <c r="BA144" i="3"/>
  <c r="AU144" i="3"/>
  <c r="AS139" i="3"/>
  <c r="AS138" i="3"/>
  <c r="AS137" i="3"/>
  <c r="AS136" i="3"/>
  <c r="AP133" i="3"/>
  <c r="AP135" i="3"/>
  <c r="AP134" i="3"/>
  <c r="AP127" i="3"/>
  <c r="AP126" i="3"/>
  <c r="AP124" i="3"/>
  <c r="AP121" i="3"/>
  <c r="AP123" i="3"/>
  <c r="AP122" i="3"/>
  <c r="AM121" i="3"/>
  <c r="AM123" i="3"/>
  <c r="AM122" i="3"/>
  <c r="AM115" i="3"/>
  <c r="AM114" i="3"/>
  <c r="AP115" i="3"/>
  <c r="AP113" i="3"/>
  <c r="AS110" i="3"/>
  <c r="AS109" i="3"/>
  <c r="AS108" i="3"/>
  <c r="AS107" i="3"/>
  <c r="AS106" i="3"/>
  <c r="AS105" i="3"/>
  <c r="AS104" i="3"/>
  <c r="AS103" i="3"/>
  <c r="AS102" i="3"/>
  <c r="AS101" i="3"/>
  <c r="AS100" i="3"/>
  <c r="AS99" i="3"/>
  <c r="AS98" i="3"/>
  <c r="AS97" i="3"/>
  <c r="AS112" i="3"/>
  <c r="AP109" i="3"/>
  <c r="AP108" i="3"/>
  <c r="AP107" i="3"/>
  <c r="AP106" i="3"/>
  <c r="AP105" i="3"/>
  <c r="AP104" i="3"/>
  <c r="AP103" i="3"/>
  <c r="AP102" i="3"/>
  <c r="AP101" i="3"/>
  <c r="AP99" i="3"/>
  <c r="AP98" i="3"/>
  <c r="AP97" i="3"/>
  <c r="AP112" i="3"/>
  <c r="AP111" i="3"/>
  <c r="BA95" i="3"/>
  <c r="BA94" i="3"/>
  <c r="AU95" i="3"/>
  <c r="AU94" i="3"/>
  <c r="BA93" i="3"/>
  <c r="AX93" i="3"/>
  <c r="AP93" i="3"/>
  <c r="BA91" i="3"/>
  <c r="BA90" i="3"/>
  <c r="BA89" i="3"/>
  <c r="BA88" i="3"/>
  <c r="BA87" i="3"/>
  <c r="BA86" i="3"/>
  <c r="AX86" i="3"/>
  <c r="AP91" i="3"/>
  <c r="AP90" i="3"/>
  <c r="AP89" i="3"/>
  <c r="AP88" i="3"/>
  <c r="AP84" i="3"/>
  <c r="AP73" i="3"/>
  <c r="AM73" i="3"/>
  <c r="AX42" i="3"/>
  <c r="AX43" i="3"/>
  <c r="AS24" i="3"/>
  <c r="AS25" i="3"/>
  <c r="AS26" i="3"/>
  <c r="AP4" i="3"/>
  <c r="AP24" i="3"/>
  <c r="AP25" i="3"/>
  <c r="AP26" i="3"/>
  <c r="AP3" i="3"/>
  <c r="AM5" i="3"/>
  <c r="AM6" i="3"/>
  <c r="AX23" i="3"/>
  <c r="AX22" i="3"/>
  <c r="AS37" i="3" l="1"/>
  <c r="AS39" i="3"/>
  <c r="AS41" i="3"/>
  <c r="AS8" i="3"/>
  <c r="AP21" i="3"/>
  <c r="AP20" i="3"/>
  <c r="AM84" i="3"/>
  <c r="AS62" i="3"/>
  <c r="AX29" i="3"/>
  <c r="AX30" i="3"/>
  <c r="AM74" i="3"/>
  <c r="AP74" i="3"/>
  <c r="AS63" i="3"/>
  <c r="BA35" i="3"/>
  <c r="AP31" i="3" l="1"/>
  <c r="AP29" i="3"/>
  <c r="AP30" i="3"/>
  <c r="AS147" i="3"/>
  <c r="BA147" i="3"/>
  <c r="BA47" i="3"/>
  <c r="BA48" i="3"/>
  <c r="BA49" i="3"/>
  <c r="BA50" i="3"/>
  <c r="BA51" i="3"/>
  <c r="BA52" i="3"/>
  <c r="BA53" i="3"/>
  <c r="BA54" i="3"/>
  <c r="BA55" i="3"/>
  <c r="BA56" i="3"/>
  <c r="BA57" i="3"/>
  <c r="BA58" i="3"/>
  <c r="BA59" i="3"/>
  <c r="BA60" i="3"/>
  <c r="BA61" i="3"/>
  <c r="BA44" i="3"/>
  <c r="BA45" i="3"/>
  <c r="BA46" i="3"/>
  <c r="BA32" i="3"/>
  <c r="BA33" i="3"/>
  <c r="BA34" i="3"/>
  <c r="AX147" i="3"/>
  <c r="AX47" i="3"/>
  <c r="AX48" i="3"/>
  <c r="AX49" i="3"/>
  <c r="AX50" i="3"/>
  <c r="AX51" i="3"/>
  <c r="AX52" i="3"/>
  <c r="AX53" i="3"/>
  <c r="AX54" i="3"/>
  <c r="AX55" i="3"/>
  <c r="AX56" i="3"/>
  <c r="AX57" i="3"/>
  <c r="AX58" i="3"/>
  <c r="AX59" i="3"/>
  <c r="AX60" i="3"/>
  <c r="AX61" i="3"/>
  <c r="AX44" i="3"/>
  <c r="AX45" i="3"/>
  <c r="AX46" i="3"/>
  <c r="AX32" i="3"/>
  <c r="AX33" i="3"/>
  <c r="AX34" i="3"/>
  <c r="AX35" i="3"/>
  <c r="AX36" i="3"/>
  <c r="AX37" i="3"/>
  <c r="AX38" i="3"/>
  <c r="AX39" i="3"/>
  <c r="AX40" i="3"/>
  <c r="AX41" i="3"/>
  <c r="AX144" i="3"/>
  <c r="AP142" i="3"/>
  <c r="AP141" i="3"/>
  <c r="AP140" i="3"/>
  <c r="AS5" i="3"/>
  <c r="AS7" i="3"/>
  <c r="AS9" i="3"/>
  <c r="AS10" i="3"/>
  <c r="AS19" i="3"/>
  <c r="AS32" i="3"/>
  <c r="AS33" i="3"/>
  <c r="AS34" i="3"/>
  <c r="AS35" i="3"/>
  <c r="AS36" i="3"/>
  <c r="AS38" i="3"/>
  <c r="AS40" i="3"/>
  <c r="BA85" i="3"/>
  <c r="AS111" i="3"/>
  <c r="AS148" i="3"/>
  <c r="AS149" i="3"/>
  <c r="AS150" i="3"/>
  <c r="AS151" i="3"/>
  <c r="AS152" i="3"/>
  <c r="AS153" i="3"/>
  <c r="AP5" i="3"/>
  <c r="AM8" i="3"/>
  <c r="AM7" i="3"/>
  <c r="AP9" i="3"/>
  <c r="AP10" i="3"/>
  <c r="AP12" i="3"/>
  <c r="AP13" i="3"/>
  <c r="AP14" i="3"/>
  <c r="AP15" i="3"/>
  <c r="AP19" i="3"/>
  <c r="AP28" i="3"/>
  <c r="AP32" i="3"/>
  <c r="AP33" i="3"/>
  <c r="AP34" i="3"/>
  <c r="AP35" i="3"/>
  <c r="AP36" i="3"/>
  <c r="AP37" i="3"/>
  <c r="AP38" i="3"/>
  <c r="AP39" i="3"/>
  <c r="AP40" i="3"/>
  <c r="AP41" i="3"/>
  <c r="AX85" i="3"/>
  <c r="AP152" i="3"/>
  <c r="AP15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tc={5F869911-A4DB-4628-A5BC-CC10927C0540}</author>
    <author>tc={8B445FF0-3DE1-4A98-849F-BC50AC78AA55}</author>
  </authors>
  <commentList>
    <comment ref="X1" authorId="0" shapeId="0" xr:uid="{5F869911-A4DB-4628-A5BC-CC10927C0540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For contact animals, dpi is replaced by dpc</t>
      </text>
    </comment>
    <comment ref="I83" authorId="1" shapeId="0" xr:uid="{8B445FF0-3DE1-4A98-849F-BC50AC78AA55}">
      <text>
        <t xml:space="preserve">[Trådet kommentar]
Din version af Excel lader dig læse denne trådede kommentar. Eventuelle ændringer vil dog blive fjernet, hvis filen åbnes i en nyere version af Excel. Få mere at vide: https://go.microsoft.com/fwlink/?linkid=870924
Kommentar:
    Alpha 
</t>
      </text>
    </comment>
  </commentList>
</comments>
</file>

<file path=xl/sharedStrings.xml><?xml version="1.0" encoding="utf-8"?>
<sst xmlns="http://schemas.openxmlformats.org/spreadsheetml/2006/main" count="3912" uniqueCount="695">
  <si>
    <t>Year</t>
  </si>
  <si>
    <t>Author</t>
  </si>
  <si>
    <t>Title</t>
  </si>
  <si>
    <t>Journal</t>
  </si>
  <si>
    <t>Species</t>
  </si>
  <si>
    <t>Experimental/Field</t>
  </si>
  <si>
    <t>Type</t>
  </si>
  <si>
    <t>Variant of virus</t>
  </si>
  <si>
    <t>Virus_cat</t>
  </si>
  <si>
    <t>Viral load</t>
  </si>
  <si>
    <t>Country</t>
  </si>
  <si>
    <t>TransmissionRoute (direct, neighbour, airborne)</t>
  </si>
  <si>
    <t>Group</t>
  </si>
  <si>
    <t>N_animals</t>
  </si>
  <si>
    <t>TransComments</t>
  </si>
  <si>
    <t>N_tested</t>
  </si>
  <si>
    <t>N_transmission</t>
  </si>
  <si>
    <t>N_dead/euthanized</t>
  </si>
  <si>
    <t>N_symptoms</t>
  </si>
  <si>
    <t>proportion_RNApos</t>
  </si>
  <si>
    <t>proportion_virus_pos</t>
  </si>
  <si>
    <t>proportion_Abpos</t>
  </si>
  <si>
    <t>duration of contact (days)</t>
  </si>
  <si>
    <t>dpi_firstSymptoms</t>
  </si>
  <si>
    <t>dpi_RNAdetection</t>
  </si>
  <si>
    <t>dpi_infectious_virus</t>
  </si>
  <si>
    <t>end_of_Shedding_RNA (last day pos)</t>
  </si>
  <si>
    <t>end_of_Shedding_virus</t>
  </si>
  <si>
    <t>dpi_AB</t>
  </si>
  <si>
    <t>dpi_dead/euthanied</t>
  </si>
  <si>
    <t>Duration of symptoms</t>
  </si>
  <si>
    <t>Duration of follow-up (or sampling days)</t>
  </si>
  <si>
    <t>Symptoms</t>
  </si>
  <si>
    <t>Comment</t>
  </si>
  <si>
    <t>Comment_indirect</t>
  </si>
  <si>
    <t>dpi_PeakRNA</t>
  </si>
  <si>
    <t>dpi_PeakVirus</t>
  </si>
  <si>
    <t>Oral/Throat,MaxVirusExcreted_PCR_original</t>
  </si>
  <si>
    <t>Oral/Throat, MaxVirusExcreted_PCR_transformeret</t>
  </si>
  <si>
    <t>Oral/Throat, SDVirusExcreted_PCR</t>
  </si>
  <si>
    <t>Nasal,MaxVirusExcreted_PCR_original</t>
  </si>
  <si>
    <t>Nasal, MaxVirusExcreted_PCR_transformeret</t>
  </si>
  <si>
    <t>Nasal, SDVirusExcreted_PCR</t>
  </si>
  <si>
    <t>PCR_unit_original</t>
  </si>
  <si>
    <t>PCR_unit_transformeret</t>
  </si>
  <si>
    <t>Oral/Throat, MaxVirusExcreted_INFvirus_original</t>
  </si>
  <si>
    <t>Oral/Throat, MaxVirusExcreted_INFvirus_transformeret</t>
  </si>
  <si>
    <t>Oral/Throat, SDVirusExcreted_INFvirus</t>
  </si>
  <si>
    <t>Nasal, MaxVirusExcreted_INFvirus_original</t>
  </si>
  <si>
    <t>Nasal, MaxVirusExcreted_INFvirus_transformeret</t>
  </si>
  <si>
    <t>Nasal, SDVirusExcreted_INFvirus</t>
  </si>
  <si>
    <t>INFvirus_unit</t>
  </si>
  <si>
    <t>INFvirus_unit_t</t>
  </si>
  <si>
    <t>Oral/Throat_excr_measured_in</t>
  </si>
  <si>
    <t>Nasal_excr_measured_in</t>
  </si>
  <si>
    <t>Samples taken</t>
  </si>
  <si>
    <t>Comment_RNA</t>
  </si>
  <si>
    <t>Comment_virus</t>
  </si>
  <si>
    <t>Adney et al.</t>
  </si>
  <si>
    <t>Severe acute respiratory disease in American mink experimentally infected with SARS-CoV-2</t>
  </si>
  <si>
    <t>JCI Insight</t>
  </si>
  <si>
    <t>Mink</t>
  </si>
  <si>
    <t>Experimentally</t>
  </si>
  <si>
    <t>Disease</t>
  </si>
  <si>
    <t>Alpha variant B.1.1.7 (hCoV-319 19/England/204820464/2020, EPI_ISL_683466)</t>
  </si>
  <si>
    <t>Alpha</t>
  </si>
  <si>
    <t>10^5 TCID50</t>
  </si>
  <si>
    <t>USA</t>
  </si>
  <si>
    <t>Inoculated</t>
  </si>
  <si>
    <t>Intratracheally (1.7 mL) and i.n. (0.15 mL) per naris delivered</t>
  </si>
  <si>
    <t>11/11</t>
  </si>
  <si>
    <t>2-3</t>
  </si>
  <si>
    <t>1,3,28</t>
  </si>
  <si>
    <t>dull mentation, shivering, hunched or balled posture, lethargy, anorexia, increased respiratory effort, tachypnea, and occasional nasal discharge that included both epistaxis and serous discharge</t>
  </si>
  <si>
    <t>Log10 gRNA copies/mL</t>
  </si>
  <si>
    <t>Log10 copies/mL</t>
  </si>
  <si>
    <t>Log10TCID50/mL</t>
  </si>
  <si>
    <t>Swabs</t>
  </si>
  <si>
    <t>Oral swabs, nasal swabs, rectal swabs, fur swabs</t>
  </si>
  <si>
    <t>RNA extraction and qRT-PCR. RNA was extracted ...using the QiaAmp Viral RNA kit (Qiagen Sciences)</t>
  </si>
  <si>
    <t>Viral titration. Virus titrations were performed by endpoint titration of 10-fold dilutions of swab media or tissue homogenates on VeroE6 cells</t>
  </si>
  <si>
    <t>An et al.</t>
  </si>
  <si>
    <t>Protection of K18-hACE2 mice and ferrets against SARS-CoV-2 challenge by a single-dose mucosal immunization with a parainfluenza virus 5–based COVID-19 vaccine</t>
  </si>
  <si>
    <t>SCIENCE ADVANCES</t>
  </si>
  <si>
    <t>Ferret</t>
  </si>
  <si>
    <t>Transmission</t>
  </si>
  <si>
    <t>USA-WA1/2020, BEI Resources, NR-52281</t>
  </si>
  <si>
    <t>Index like</t>
  </si>
  <si>
    <t>1 × 10^6 PFU</t>
  </si>
  <si>
    <t>a</t>
  </si>
  <si>
    <t>Intranasally</t>
  </si>
  <si>
    <t>6/6</t>
  </si>
  <si>
    <t>NA</t>
  </si>
  <si>
    <t>&gt;7</t>
  </si>
  <si>
    <t>1,3,5,7,9,11</t>
  </si>
  <si>
    <t>Naive animals co-housed with vaccinated became infected at day 7-9 dpi, most likely from airborne transmission from other cages</t>
  </si>
  <si>
    <t/>
  </si>
  <si>
    <t>10^xCopies/mL</t>
  </si>
  <si>
    <t>FFU/mL</t>
  </si>
  <si>
    <t>Wash</t>
  </si>
  <si>
    <t>Nasal wash</t>
  </si>
  <si>
    <t>qPCR was performed using TaqPath 1-Step RT-qPCR Master Mix (Thermo Fisher Scientific) on an Agilent Mx3000P qPCR System. PFU-per-milliliter concentration of each sample was determined using the original PFU-per-milliliter concentration of the viral stock used for the RNA standard curve.</t>
  </si>
  <si>
    <t>assayed for infectious SARS-CoV-2 by focus-forming units (FFU) on Vero E6 cells.</t>
  </si>
  <si>
    <t>Direct</t>
  </si>
  <si>
    <t>Co-housed</t>
  </si>
  <si>
    <t>all</t>
  </si>
  <si>
    <t>3/3</t>
  </si>
  <si>
    <t>1,3,5,7,9</t>
  </si>
  <si>
    <t>Au et al.</t>
  </si>
  <si>
    <t>Characterisation and natural progression of SARS‑CoV‑2 infection in ferrets</t>
  </si>
  <si>
    <t>Scientific reports</t>
  </si>
  <si>
    <t>Australia/VIC01</t>
  </si>
  <si>
    <t>4.64 × 10^4 TCID50</t>
  </si>
  <si>
    <t>Australia</t>
  </si>
  <si>
    <t>Intranasal, dropwise each nare</t>
  </si>
  <si>
    <t>20/20</t>
  </si>
  <si>
    <t>10/20</t>
  </si>
  <si>
    <t>ND</t>
  </si>
  <si>
    <t>3, 5, 7, 9 and 14</t>
  </si>
  <si>
    <t>4 animals euthanised at each day listed in Duration of follow-up. Low inoculation dosis? No viruse detection at day 14</t>
  </si>
  <si>
    <t>TCID50/ml</t>
  </si>
  <si>
    <t>Nasal wash, oral swab, rectal swab</t>
  </si>
  <si>
    <t>qRT‑PCR Mag-Max Viral RNA isolation kit (Thermo Fisher Scientific)</t>
  </si>
  <si>
    <t>tested for live virus by TCID50 assay in a 96-well plate format. VeroE6 cells</t>
  </si>
  <si>
    <t>Bao et al.</t>
  </si>
  <si>
    <t>Sequential infection with H1N1 and SARS-CoV-2 aggravated COVID-19 pathogenesis in a mammalian model, and co-vaccination as an effective method of prevention of COVID-19 and influenza</t>
  </si>
  <si>
    <t>SIGNAL TRANSDUCTION AND TARGETED THERAPY</t>
  </si>
  <si>
    <t>WH-09/human/ 2020/CHN</t>
  </si>
  <si>
    <t>10^6 TCID50,</t>
  </si>
  <si>
    <t>China</t>
  </si>
  <si>
    <t>3,5,8,10</t>
  </si>
  <si>
    <t>The text says 5 animals are euthanized at day 5, but only 6 animals in the group, and figure 1 shows 2 lines continue after day 5?</t>
  </si>
  <si>
    <t>Throat swabs</t>
  </si>
  <si>
    <t>Quantification RT–PCR</t>
  </si>
  <si>
    <t>Barroso-Arévalo et al.</t>
  </si>
  <si>
    <t>Omicron BA.5 variant and D614G-Wuhan strain infections in ferrets - insights into attenuation and disease progression during subclinical to mild COVID-19</t>
  </si>
  <si>
    <t>Frontiers in Veterinary Science</t>
  </si>
  <si>
    <t>Omicron BA.5</t>
  </si>
  <si>
    <t>Omicron</t>
  </si>
  <si>
    <t>1 × 10^5 TCID/50</t>
  </si>
  <si>
    <t>Spain</t>
  </si>
  <si>
    <t>5/6</t>
  </si>
  <si>
    <t>4/6</t>
  </si>
  <si>
    <t>No AB detected</t>
  </si>
  <si>
    <t xml:space="preserve"> 2, 4, 7, 9, 11, 14, 16, 18 and 21 dpi</t>
  </si>
  <si>
    <t>Mild, poor coat, weight loss</t>
  </si>
  <si>
    <t>2 ferrets euthanized on day 7, 14 and 21</t>
  </si>
  <si>
    <t>Oropharyngeal and rectal</t>
  </si>
  <si>
    <t>RNA extraction and reverse transcription-quantitative PCR The High Pure Viral Nucleic Acid Kit (Roche, Basel, Switzerland) was used to extract total RNA</t>
  </si>
  <si>
    <t>Wuhan-D614G</t>
  </si>
  <si>
    <t>Mild, poor coat, reactive lymph nodes, reduced activity</t>
  </si>
  <si>
    <t>Beale et al.</t>
  </si>
  <si>
    <t>Metabolic Profiling from an Asymptomatic Ferret Model of SARS-CoV-2 Infection</t>
  </si>
  <si>
    <t>Metabolites</t>
  </si>
  <si>
    <t>betaCoV/Australia/SA01/2020 (SA01)</t>
  </si>
  <si>
    <t>6 x 10^5 TCID50</t>
  </si>
  <si>
    <t>2/2</t>
  </si>
  <si>
    <t>2, 5, 7, 9, 14, 19</t>
  </si>
  <si>
    <t>Only nasal wash was positive. No clinical signs</t>
  </si>
  <si>
    <t>Reverse transcription qPCR</t>
  </si>
  <si>
    <t>betaCoV/Australia/VIC01/2020 (VIC01)</t>
  </si>
  <si>
    <t>1 x 10^3 TCID50</t>
  </si>
  <si>
    <t>5 x 10^2 TCID50</t>
  </si>
  <si>
    <t>0/2</t>
  </si>
  <si>
    <t>Belser et al.</t>
  </si>
  <si>
    <t>Detection of Airborne Influenza A and SARS-CoV-2 Virus Shedding following Ocular Inoculation of Ferrets</t>
  </si>
  <si>
    <t>Journal of virology</t>
  </si>
  <si>
    <t>Washington/1/2020</t>
  </si>
  <si>
    <t>6.0 log10 PFU</t>
  </si>
  <si>
    <t>b</t>
  </si>
  <si>
    <t>Ocular</t>
  </si>
  <si>
    <t>1, 3, 5, 7, 9, 11, 13</t>
  </si>
  <si>
    <t>mild, weight loss, temp</t>
  </si>
  <si>
    <t>Contact animals 2 days delayed in RNA/virus pos. Airsamplers pos day 3-11 (weak pos on day 1)</t>
  </si>
  <si>
    <t>Log10 copies/ml</t>
  </si>
  <si>
    <t>Log10 PFU/ml</t>
  </si>
  <si>
    <t>Nasal wash, conjuctival wash, rectal swab</t>
  </si>
  <si>
    <t>real-time RT-PCR using</t>
  </si>
  <si>
    <t>Vero E6/TMPRSS2 (SCOV2) cells</t>
  </si>
  <si>
    <t>3 (mild)</t>
  </si>
  <si>
    <t>Direct contact from 24 hours after inoculation of donor to end of study</t>
  </si>
  <si>
    <t>Delta variant (B.1.617.2)</t>
  </si>
  <si>
    <t>Delta</t>
  </si>
  <si>
    <t>c</t>
  </si>
  <si>
    <t>Indirect</t>
  </si>
  <si>
    <t>Indirect, neighbor cage</t>
  </si>
  <si>
    <t>2/3</t>
  </si>
  <si>
    <t>Ciurkiewicz et al.</t>
  </si>
  <si>
    <t>Ferrets are valuable models for SARS-CoV-2 research</t>
  </si>
  <si>
    <t>Veterinary Pathology</t>
  </si>
  <si>
    <t>026V-03883 strain BavPat1/2020</t>
  </si>
  <si>
    <t>1 mL of 10^6 TCID50</t>
  </si>
  <si>
    <t>Germany</t>
  </si>
  <si>
    <t>Intratracheally</t>
  </si>
  <si>
    <t>2, 4, 5, 7, 9, 12, 14, 17, 21</t>
  </si>
  <si>
    <t>Poor general condition, weight loss</t>
  </si>
  <si>
    <t>Cq value</t>
  </si>
  <si>
    <t>Cq</t>
  </si>
  <si>
    <t>Oropharyngeal swabs, fecal swabs</t>
  </si>
  <si>
    <t>RT-qPCR</t>
  </si>
  <si>
    <t>de Vries et al.</t>
  </si>
  <si>
    <t>Intranasal fusion inhibitory lipopeptide prevents direct-contact SARS-CoV-2 transmission in ferrets</t>
  </si>
  <si>
    <t>Science</t>
  </si>
  <si>
    <t>BetaCoV/Munich/BavPat1/2020</t>
  </si>
  <si>
    <t>5 × 10^5 TCID50</t>
  </si>
  <si>
    <t>USA/NL</t>
  </si>
  <si>
    <t>d</t>
  </si>
  <si>
    <t>1,2,3,4,5,6,7,14,21</t>
  </si>
  <si>
    <t>genome load 40-Ct</t>
  </si>
  <si>
    <t>Log10TCID50</t>
  </si>
  <si>
    <t>Throat and nose swabs</t>
  </si>
  <si>
    <t>24 hours and then co-housing was stopped</t>
  </si>
  <si>
    <t xml:space="preserve">Everett et al </t>
  </si>
  <si>
    <t>Intranasal Infection of Ferrets with SARS-CoV-2 as a Model for Asymptomatic Human Infection</t>
  </si>
  <si>
    <t>viruses</t>
  </si>
  <si>
    <t>Australia/VIC01/2020</t>
  </si>
  <si>
    <t>1.2 x 10^6 TCID50/mL</t>
  </si>
  <si>
    <t>UK</t>
  </si>
  <si>
    <t>Intranasal (IN) instillation</t>
  </si>
  <si>
    <t>10/12</t>
  </si>
  <si>
    <t>4/10</t>
  </si>
  <si>
    <t>16 (RNA), 7 (virus)</t>
  </si>
  <si>
    <t>Increased temp</t>
  </si>
  <si>
    <t>2 animals were re-challenged at day 17, results of re-challenge not included here</t>
  </si>
  <si>
    <t>Log10 REU/mL</t>
  </si>
  <si>
    <t>Nasal wash, throat swab</t>
  </si>
  <si>
    <t>SARS-CoV-2 E gene real-time RT-qPCR, relative equivalent units (REU)</t>
  </si>
  <si>
    <t xml:space="preserve">Gildeman et al  </t>
  </si>
  <si>
    <t>Anti-SARS-CoV-2 antibodies in a nasal spray efficiently block viral transmission between ferrets</t>
  </si>
  <si>
    <t>iScience</t>
  </si>
  <si>
    <t>SARS-CoV-2 WA1</t>
  </si>
  <si>
    <t>1x10^5 PFU</t>
  </si>
  <si>
    <t>Georgia, USA</t>
  </si>
  <si>
    <t>e</t>
  </si>
  <si>
    <t>8/8</t>
  </si>
  <si>
    <t>copies/microl</t>
  </si>
  <si>
    <t>virus titration on Vero-TMPRSS2 cells</t>
  </si>
  <si>
    <t>12 hours co-housing</t>
  </si>
  <si>
    <t>Huang et al.</t>
  </si>
  <si>
    <t>SARS-CoV-2 and Influenza A Virus Coinfections in Ferrets</t>
  </si>
  <si>
    <t>USA-WA1/2020</t>
  </si>
  <si>
    <t>5 x 10^5 PFU</t>
  </si>
  <si>
    <t>f</t>
  </si>
  <si>
    <t>4/4</t>
  </si>
  <si>
    <t>3,5,7,9</t>
  </si>
  <si>
    <t>Log2TCID50/mL</t>
  </si>
  <si>
    <t>SARS-CoV-2 viral titers by TCID50. Vero E6 cells reading out cytopathic effects</t>
  </si>
  <si>
    <t>3/4</t>
  </si>
  <si>
    <t>2,4,6,8,10</t>
  </si>
  <si>
    <t>James et al.</t>
  </si>
  <si>
    <t>Infectious droplet exposure is an inefficient route for SARS-CoV-2 infection in the ferret model</t>
  </si>
  <si>
    <t>Journal of general virology</t>
  </si>
  <si>
    <t>clade 20 h, lineage B.1.351 (SARS- CoV- 2/Netherlands/NoordHolland_10159/2021 (B.1.351, EVAg  cat. nr. 014 V- 04058))</t>
  </si>
  <si>
    <t xml:space="preserve">Beta </t>
  </si>
  <si>
    <t>2.1×106 TCID50</t>
  </si>
  <si>
    <t>g</t>
  </si>
  <si>
    <t>few, mild</t>
  </si>
  <si>
    <t>14 (3/4 ferrets)</t>
  </si>
  <si>
    <t>2,4,6,8,10,14</t>
  </si>
  <si>
    <t>Mild, cough, sneeze</t>
  </si>
  <si>
    <t>Information on minimal infectious dose, droplets etc. Might be of value for DMI. Virus shedding 4-10 days</t>
  </si>
  <si>
    <t>Nasal wash, fur, throat swabs, rectal swabs</t>
  </si>
  <si>
    <t>SARS-CoV-2 E gene real-time RT-qPCR. Viral RNA quantity was expressed as relative equivalent units (r.e.u.)</t>
  </si>
  <si>
    <t>Vero E6 cells Each well was visualized daily for cytopathic effect (CPE) under a microscope and the titre of the virus was calculated using the Spearman–Karber method and displayed as tissue culture infective dose 50 % (TCID50).</t>
  </si>
  <si>
    <t>6/8</t>
  </si>
  <si>
    <t>(0 ferrets in Nab, 1 in ELISA)</t>
  </si>
  <si>
    <t>Co-housed from 1 day p.i.</t>
  </si>
  <si>
    <t>Droplets</t>
  </si>
  <si>
    <t>h</t>
  </si>
  <si>
    <t>Aerosol, 1 min</t>
  </si>
  <si>
    <t>0 (2 nasal swabs pos at day 2, contamination? Or infection?)</t>
  </si>
  <si>
    <t>2/4</t>
  </si>
  <si>
    <t>2, 4, 6, 8, 10 and 14 days</t>
  </si>
  <si>
    <t>Information on minimal infectious dose, droplets etc. Might be of value for DMI</t>
  </si>
  <si>
    <t>0/8</t>
  </si>
  <si>
    <t>Information on minimal infectious dose, droplets etc. Might be of value for DMI. Fur positive from ferrrets in contact with droplet inoculated ferrets</t>
  </si>
  <si>
    <t>Karpe et al</t>
  </si>
  <si>
    <t>A Time-Series Metabolomic Analysis of SARS-CoV-2 Infection in a Ferret Model</t>
  </si>
  <si>
    <t>metabolites</t>
  </si>
  <si>
    <t>SARS-CoV-2 (BetaCoV/Australia/VIC01/2020)</t>
  </si>
  <si>
    <t>9_x0002_10^4 TCID50</t>
  </si>
  <si>
    <t>3,5,7,9,14</t>
  </si>
  <si>
    <t>Reversetranscription qPCR</t>
  </si>
  <si>
    <t>Kim et al</t>
  </si>
  <si>
    <t>Infection and rapid transmission of SARS-CoV-2 in ferrets</t>
  </si>
  <si>
    <t>Korea/USA</t>
  </si>
  <si>
    <t>s</t>
  </si>
  <si>
    <t>2,4,6,8,10,12</t>
  </si>
  <si>
    <t>Increased temp, reduced activity</t>
  </si>
  <si>
    <t>Inserted one day after inoculation in donors.</t>
  </si>
  <si>
    <t>Nasal wash, saliva, urine, fecal</t>
  </si>
  <si>
    <t>real-time RT-PCR (qRT-PCR)</t>
  </si>
  <si>
    <t>inoculated onto Vero cells for virus isolation.</t>
  </si>
  <si>
    <t>NMC-nCoV02</t>
  </si>
  <si>
    <t>10^5.5 TCID50</t>
  </si>
  <si>
    <t>Increased temp, reduced activity, occasonal coughs</t>
  </si>
  <si>
    <t>Separeted by "wall" with wholes</t>
  </si>
  <si>
    <t>2/6</t>
  </si>
  <si>
    <t>Inserted one day after inoculation in donors. Separated by permeable partition allowing air to move but no direct contact</t>
  </si>
  <si>
    <t>Critical role of neutralizing antibody for SARS-CoV-2 reinfection and transmission</t>
  </si>
  <si>
    <t>Emerging microbes &amp; infection</t>
  </si>
  <si>
    <t>CBNUnCoV02 strain (GH clade)</t>
  </si>
  <si>
    <t>10^5 TCID50/mL</t>
  </si>
  <si>
    <t>i</t>
  </si>
  <si>
    <t>Naive ferrets</t>
  </si>
  <si>
    <t>Nasal wash, rectal swabs</t>
  </si>
  <si>
    <t>qRT-PCR</t>
  </si>
  <si>
    <t>infect Vero cells (ATCC, CCL-81) for virus isolation. To confirm virus isolation, we performed qRT-PCR on supernatants from infected cell cultures</t>
  </si>
  <si>
    <t>PBS</t>
  </si>
  <si>
    <t>0,2,4,6,8</t>
  </si>
  <si>
    <t>Re-infected</t>
  </si>
  <si>
    <t>j</t>
  </si>
  <si>
    <t>Intranasally re-infected</t>
  </si>
  <si>
    <t>4/5</t>
  </si>
  <si>
    <t>NAb &lt;20</t>
  </si>
  <si>
    <t>Nab&lt;20</t>
  </si>
  <si>
    <t>k</t>
  </si>
  <si>
    <t>0/4</t>
  </si>
  <si>
    <t>20&lt;NAb &lt;40</t>
  </si>
  <si>
    <t>20&lt;Nab&lt;40</t>
  </si>
  <si>
    <t>0/3</t>
  </si>
  <si>
    <t>l</t>
  </si>
  <si>
    <t>NAb 80</t>
  </si>
  <si>
    <t>Nab 80</t>
  </si>
  <si>
    <t>m</t>
  </si>
  <si>
    <t>NAb 160</t>
  </si>
  <si>
    <t>Nab 160</t>
  </si>
  <si>
    <t>Development of spike receptor binding domain nanoparticles as a vaccine candidate against SARS-CoV-2 infection in ferrets</t>
  </si>
  <si>
    <t>mBio</t>
  </si>
  <si>
    <t>NMC2019-nCoV02</t>
  </si>
  <si>
    <t>10^5 TCID50/ml</t>
  </si>
  <si>
    <t>increased temp, reduced body weight</t>
  </si>
  <si>
    <t>inoculation onto Vero cells</t>
  </si>
  <si>
    <t>10^6 TCID50/ml</t>
  </si>
  <si>
    <t>cough, runny nose, and reduction in movement</t>
  </si>
  <si>
    <t>NMC-2019-nCoV02 virus (S clade)</t>
  </si>
  <si>
    <t>10^5.8 TCID50/mL</t>
  </si>
  <si>
    <t>0,2,4,6,8,10</t>
  </si>
  <si>
    <t>10^4.8 TCID50/mL</t>
  </si>
  <si>
    <t>10^3.8 TCID50/mL</t>
  </si>
  <si>
    <t>SARS-CoV-2 variants show temperature-dependent enhanced polymerase activity in the upper respiratory tract and high transmissibility</t>
  </si>
  <si>
    <t>Cell Reports</t>
  </si>
  <si>
    <t>Wuhan-Hu-1-like (L clade, reference strain)</t>
  </si>
  <si>
    <t>5.0 log10 TCID50/mL</t>
  </si>
  <si>
    <t>n</t>
  </si>
  <si>
    <t>Intranasally, 9 ferrets, but only 3 for co-housing</t>
  </si>
  <si>
    <t>Comparison of strains, only 3 of the 9 inoculated were used for transmission study</t>
  </si>
  <si>
    <t>Vero E6 cells</t>
  </si>
  <si>
    <t>1st contact</t>
  </si>
  <si>
    <t>Co-housed 48h</t>
  </si>
  <si>
    <t>1,2,3,4,5,6</t>
  </si>
  <si>
    <t>Comparison of strains</t>
  </si>
  <si>
    <t>48 hours</t>
  </si>
  <si>
    <t>2nd contact</t>
  </si>
  <si>
    <t>Co-housed with 1st for 7 days</t>
  </si>
  <si>
    <t>P323/D614G (early G clade)</t>
  </si>
  <si>
    <t>o</t>
  </si>
  <si>
    <t>Alpha (B.1.1.7)</t>
  </si>
  <si>
    <t>p</t>
  </si>
  <si>
    <t>Beta (B.1.351)</t>
  </si>
  <si>
    <t>q</t>
  </si>
  <si>
    <t>Delta (B.1.617.2)</t>
  </si>
  <si>
    <t>r</t>
  </si>
  <si>
    <t xml:space="preserve">Kutter et al. </t>
  </si>
  <si>
    <t>SARS-CoV and SARS-CoV-2 are transmitted through the air between ferrets over more than one meter distance</t>
  </si>
  <si>
    <t>Nature Communications</t>
  </si>
  <si>
    <t>6 × 10^5 TCID50</t>
  </si>
  <si>
    <t>Netherlands</t>
  </si>
  <si>
    <t>t</t>
  </si>
  <si>
    <t>1,3,5,7,9,11,13,15</t>
  </si>
  <si>
    <t>Related to Richard et al 2021 (inoculated + DC and short distance)</t>
  </si>
  <si>
    <t>40-Ct</t>
  </si>
  <si>
    <t>Throat swabs, Nasal swabs</t>
  </si>
  <si>
    <t>VeroE6 cells</t>
  </si>
  <si>
    <t>Indirect &gt;1m</t>
  </si>
  <si>
    <t>Indirect, air, tubes</t>
  </si>
  <si>
    <t>Lieber et al</t>
  </si>
  <si>
    <t>SARS-CoV-2 variant of concern type and biological sex affect efficacy of molnupiravir in dwarf hamster model of severe COVID-19.</t>
  </si>
  <si>
    <t>alpha</t>
  </si>
  <si>
    <t>u</t>
  </si>
  <si>
    <t>0.5,1,2,3,4</t>
  </si>
  <si>
    <r>
      <t>10</t>
    </r>
    <r>
      <rPr>
        <vertAlign val="superscript"/>
        <sz val="11"/>
        <rFont val="Calibri"/>
        <family val="2"/>
        <scheme val="minor"/>
      </rPr>
      <t>x</t>
    </r>
    <r>
      <rPr>
        <sz val="11"/>
        <rFont val="Calibri"/>
        <family val="2"/>
        <scheme val="minor"/>
      </rPr>
      <t xml:space="preserve"> PFU/mL</t>
    </r>
  </si>
  <si>
    <r>
      <t>10</t>
    </r>
    <r>
      <rPr>
        <vertAlign val="superscript"/>
        <sz val="11"/>
        <rFont val="Calibri"/>
        <family val="2"/>
        <scheme val="minor"/>
      </rPr>
      <t>x</t>
    </r>
    <r>
      <rPr>
        <sz val="11"/>
        <rFont val="Calibri"/>
        <family val="2"/>
        <scheme val="minor"/>
      </rPr>
      <t xml:space="preserve"> copies/mL</t>
    </r>
  </si>
  <si>
    <t>RT-qPCR reactions were performed using an Applied Biosystems 7500 real-time PCR system using the StepOnePlus 2.1 real-time PCR package.</t>
  </si>
  <si>
    <t>1,2,3,4,5,6,7,8</t>
  </si>
  <si>
    <t>42 hours</t>
  </si>
  <si>
    <t>gamma</t>
  </si>
  <si>
    <t>Gamma</t>
  </si>
  <si>
    <t>v</t>
  </si>
  <si>
    <t xml:space="preserve">omicron  </t>
  </si>
  <si>
    <t>w</t>
  </si>
  <si>
    <t>beta</t>
  </si>
  <si>
    <t>delta</t>
  </si>
  <si>
    <t xml:space="preserve">Marsh et al </t>
  </si>
  <si>
    <t>ChAdOx1 nCoV-19 (AZD1222) vaccine candidate significantly reduces SARS-CoV-2 shedding in ferrets</t>
  </si>
  <si>
    <t>Vaccines</t>
  </si>
  <si>
    <t>SARS-CoV-2 VIC01</t>
  </si>
  <si>
    <t>3 × 10^4 TCID50</t>
  </si>
  <si>
    <t>Nasal wash, Oral swabs, Rectal swabs</t>
  </si>
  <si>
    <t>Vero E6</t>
  </si>
  <si>
    <t>In vitro characterisation of SARS-CoV-2 and susceptibility of domestic ferrets (Mustela putorius furo)</t>
  </si>
  <si>
    <t>Transboundary and emerging disease</t>
  </si>
  <si>
    <t>ND (day 25)</t>
  </si>
  <si>
    <t>3,5, 7, 9, 14 and 19</t>
  </si>
  <si>
    <r>
      <t>10^</t>
    </r>
    <r>
      <rPr>
        <vertAlign val="superscript"/>
        <sz val="10"/>
        <color theme="1"/>
        <rFont val="Calibri"/>
        <family val="2"/>
        <scheme val="minor"/>
      </rPr>
      <t>x</t>
    </r>
    <r>
      <rPr>
        <sz val="10"/>
        <color theme="1"/>
        <rFont val="Calibri"/>
        <family val="2"/>
        <scheme val="minor"/>
      </rPr>
      <t>Copies/mL</t>
    </r>
  </si>
  <si>
    <t>Nasal wash, Oral swabs</t>
  </si>
  <si>
    <t>Martins et al</t>
  </si>
  <si>
    <t>Age-Related Susceptibility of Ferrets to SARS-CoV-2 Infection</t>
  </si>
  <si>
    <t>Journal of Virology</t>
  </si>
  <si>
    <t>NYI67-20 (B.1 lineage)</t>
  </si>
  <si>
    <t>10^1 PFU</t>
  </si>
  <si>
    <t>Cornell, USA</t>
  </si>
  <si>
    <t>Aged</t>
  </si>
  <si>
    <t>1/4</t>
  </si>
  <si>
    <t>0, 1, 3, 5, 7, 10, &amp; 14</t>
  </si>
  <si>
    <t>Comparison of young/aged and inoculation volume. Estimated ID50 young=32, aged=100, for DMI?</t>
  </si>
  <si>
    <t>45-CtValue</t>
  </si>
  <si>
    <t>45-Ct</t>
  </si>
  <si>
    <t>Log10TCID50/ml</t>
  </si>
  <si>
    <t>Nasal swabs, Oral swabs, Rectal swabs</t>
  </si>
  <si>
    <t>rRT-PCR</t>
  </si>
  <si>
    <t>inoculated onto Vero E6/TMPRSS2</t>
  </si>
  <si>
    <t>10^2 PFU</t>
  </si>
  <si>
    <t>10^3 PFU</t>
  </si>
  <si>
    <t>10^6 PFU</t>
  </si>
  <si>
    <t>Young</t>
  </si>
  <si>
    <t>1/4 Inf virus at quantifiaction levels, 2/4 at detection levels</t>
  </si>
  <si>
    <t>3/4 Inf virus at quantifiaction levels, 4/4 at detection levels</t>
  </si>
  <si>
    <t>A linear SARS-CoV-2 DNS vaccine</t>
  </si>
  <si>
    <t>Archives of Virology</t>
  </si>
  <si>
    <t>Alpha variant B.1.1.7 lineage (isolate NYC853-21)</t>
  </si>
  <si>
    <t>5x10^5 PFU</t>
  </si>
  <si>
    <t>5/5</t>
  </si>
  <si>
    <t>0, 1, 3, 5, 7, 10</t>
  </si>
  <si>
    <t xml:space="preserve">Monchatre-Leroy  et al </t>
  </si>
  <si>
    <t>Hamster and ferret experimental infection with intranasal low dose of a single strain of SARS- CoV-2</t>
  </si>
  <si>
    <t>SARS-CoV-2 viral strain UCN19</t>
  </si>
  <si>
    <t>2×10^3 p.f.u.</t>
  </si>
  <si>
    <t>France</t>
  </si>
  <si>
    <t>12/12</t>
  </si>
  <si>
    <t>Day 2,4, 7,10 and 14</t>
  </si>
  <si>
    <t>Lethargy, snoring</t>
  </si>
  <si>
    <t>Log10 copies/microl</t>
  </si>
  <si>
    <t>Log10PFU/mL</t>
  </si>
  <si>
    <t>plaque assay on VeroE6 cells</t>
  </si>
  <si>
    <t>Park et al</t>
  </si>
  <si>
    <t>Antiviral Efficacies of FDA-Approved Drugs against SARS-CoV-2 Infection in Ferrets</t>
  </si>
  <si>
    <t>MBio</t>
  </si>
  <si>
    <t>NMC-nCoV02 strain</t>
  </si>
  <si>
    <t>10^5.8 TCID50</t>
  </si>
  <si>
    <t>10/10</t>
  </si>
  <si>
    <t>2,4,6,8,10,12,14</t>
  </si>
  <si>
    <t>Elevated temp, weight loss, cough, rhinorrhea, reduced activity</t>
  </si>
  <si>
    <t>Nasal wash, fecal samples</t>
  </si>
  <si>
    <t>50% TCID50 assessment in Vero cells</t>
  </si>
  <si>
    <t>Patel et al</t>
  </si>
  <si>
    <t>Transmission and Protection against Reinfection in the Ferret Model with the SARS-CoV-2 USA-WA1/2020 Reference Isolate</t>
  </si>
  <si>
    <t>USA-WA1/2020 isolate</t>
  </si>
  <si>
    <t>Pensylvania, USA</t>
  </si>
  <si>
    <t>x</t>
  </si>
  <si>
    <t>1,3,5,7,9,11,13</t>
  </si>
  <si>
    <t>y</t>
  </si>
  <si>
    <t>z</t>
  </si>
  <si>
    <t>2.5 cm perforated</t>
  </si>
  <si>
    <t>ControlsVac</t>
  </si>
  <si>
    <t>Pavel et al</t>
  </si>
  <si>
    <t>Development of an Inactivated Vaccine against SARS CoV-2</t>
  </si>
  <si>
    <t>vaccines</t>
  </si>
  <si>
    <t>hCoV-19/Turkey/ERAGEM-001/2020 strain</t>
  </si>
  <si>
    <t>Turkey</t>
  </si>
  <si>
    <t>3,7,14</t>
  </si>
  <si>
    <t>reduced acitvity</t>
  </si>
  <si>
    <t>Nasal Wash</t>
  </si>
  <si>
    <t>RT–qPCR</t>
  </si>
  <si>
    <t>Vero-E6 cell</t>
  </si>
  <si>
    <t>Pilchová et al</t>
  </si>
  <si>
    <t>Characterization of young and aged ferrets as animal models for SARS-CoV-2 infection with focus on neutrophil extracellular traps</t>
  </si>
  <si>
    <t>Frontiers in Immunlogy</t>
  </si>
  <si>
    <t>Human 2019-nCov ex China, BavPat1/2020, Ref-SKU 026V-03883</t>
  </si>
  <si>
    <t>10^6 TCID50</t>
  </si>
  <si>
    <t>9/9</t>
  </si>
  <si>
    <t>8/9</t>
  </si>
  <si>
    <t>2, 4, 5, 7, 9,12, 14, 17, and 21 dpi</t>
  </si>
  <si>
    <t xml:space="preserve">Mild to moderate </t>
  </si>
  <si>
    <t>Oropharyngeal and fecal swabs</t>
  </si>
  <si>
    <t>3/9</t>
  </si>
  <si>
    <t>Mild</t>
  </si>
  <si>
    <t>Proud et al.</t>
  </si>
  <si>
    <t>Prophylactic intranasal administration of a TLR2/6 agonist reduces upper respiratory tract viral shedding in a SARS-CoV-2 challenge ferret model</t>
  </si>
  <si>
    <t>EBioMedicine</t>
  </si>
  <si>
    <t>SARS-CoV-2 Victoria/01/2020</t>
  </si>
  <si>
    <t>5x10^6 pfu</t>
  </si>
  <si>
    <t>Australia/UK</t>
  </si>
  <si>
    <t>Intranasal instillation</t>
  </si>
  <si>
    <t>1,3,5,7,10,12</t>
  </si>
  <si>
    <t>Nasal wash, Throat swabs</t>
  </si>
  <si>
    <t>Pulit-Penaloza et al.</t>
  </si>
  <si>
    <t>Comparative Assessment of Severe Acute Respiratory Syndrome Coronavirus 2 Variants in the Ferret Model</t>
  </si>
  <si>
    <t>USA-WA1/2020, EPI_ISL_404895</t>
  </si>
  <si>
    <t>10^6 pfu</t>
  </si>
  <si>
    <t>ab</t>
  </si>
  <si>
    <t>Includes also re-infection study and comparing of variants.</t>
  </si>
  <si>
    <t>Log10 PFU/mL</t>
  </si>
  <si>
    <t>Nasal wash, Rectal swabs, Conjuctival wash</t>
  </si>
  <si>
    <t>RT-PCR</t>
  </si>
  <si>
    <t>Vero E6/TMPRSS2 cells</t>
  </si>
  <si>
    <t>Indirect, neighbor, perforated wall</t>
  </si>
  <si>
    <t>Neighbour-housed from one day after inoculation</t>
  </si>
  <si>
    <t>Alpha virus, EPI_ISL_876595</t>
  </si>
  <si>
    <t>ac</t>
  </si>
  <si>
    <t>Mild, fever weight loss</t>
  </si>
  <si>
    <t>Co-housed from one day after inoculation</t>
  </si>
  <si>
    <t>ad</t>
  </si>
  <si>
    <t>Beta virus, EPI_ISL_1169500</t>
  </si>
  <si>
    <t>ae</t>
  </si>
  <si>
    <t>1/3</t>
  </si>
  <si>
    <t>Fever, losss of appetite</t>
  </si>
  <si>
    <t>af</t>
  </si>
  <si>
    <t>Delta virus, EPI_ISL_1823618</t>
  </si>
  <si>
    <t>ag</t>
  </si>
  <si>
    <t>Mild, fever weight loss, lethargy</t>
  </si>
  <si>
    <t>ah</t>
  </si>
  <si>
    <t>aa</t>
  </si>
  <si>
    <t>Reed et al</t>
  </si>
  <si>
    <t>No evidence for enhanced disease with human polyclonal SARS-CoV-2 antibody in the ferret model</t>
  </si>
  <si>
    <t>Plos One</t>
  </si>
  <si>
    <t>CDC/2019-nCoV/USA_WA1/2020 (WA1)</t>
  </si>
  <si>
    <t>4x10^6 pfu</t>
  </si>
  <si>
    <t>Oral, nare, eye</t>
  </si>
  <si>
    <t>Log10 genomes/mL</t>
  </si>
  <si>
    <t>Oral swabs, Nasal swabs, Rectal swabs</t>
  </si>
  <si>
    <t>SARS-CoV-2/Mu¨nchin-1.1/2020/929 (Munich)</t>
  </si>
  <si>
    <t>8x10^5 pfu</t>
  </si>
  <si>
    <t>2.3x10^4 pfu</t>
  </si>
  <si>
    <t>Inhaled</t>
  </si>
  <si>
    <t>Aerosol 10 min</t>
  </si>
  <si>
    <t>Richard et al</t>
  </si>
  <si>
    <t>SARS-CoV-2 is transmitted via contact and via the air between ferrets</t>
  </si>
  <si>
    <t>ai</t>
  </si>
  <si>
    <t>1,3,5,7,9,11,13,15,17,19,21</t>
  </si>
  <si>
    <t>Log10 TCID50 (eq)/ml</t>
  </si>
  <si>
    <t>Throat swabs, Nasal swabs, Rectal swabs</t>
  </si>
  <si>
    <t>Direct contact</t>
  </si>
  <si>
    <t>Inserted one day after inoculation in donors. Sampled on alternating days (donors/recepients)</t>
  </si>
  <si>
    <t>Indirect contact (10 cm)</t>
  </si>
  <si>
    <t>Indirect, 10cm</t>
  </si>
  <si>
    <t xml:space="preserve">Ryan et al. </t>
  </si>
  <si>
    <t>Dose-dependent response to infection with SARS-CoV-2 in the ferret model and evidence of protective immunity</t>
  </si>
  <si>
    <t>Victoria/01/2020</t>
  </si>
  <si>
    <t>5 × 10^2</t>
  </si>
  <si>
    <t>1/6</t>
  </si>
  <si>
    <t>0/6</t>
  </si>
  <si>
    <t>Reduced activity, sneeze</t>
  </si>
  <si>
    <t>Nasal wash, Thorat swabs, Bronchoalveolar lavage</t>
  </si>
  <si>
    <t>5 × 10^6</t>
  </si>
  <si>
    <t>Reduced activity, ruffled fur</t>
  </si>
  <si>
    <t>5 × 10^4</t>
  </si>
  <si>
    <t>Schlottau et al</t>
  </si>
  <si>
    <t>SARS-CoV-2 in fruit bats, ferrets, pigs, and chickens: an experimental transmission study</t>
  </si>
  <si>
    <t>Lancet Microbe</t>
  </si>
  <si>
    <t>2019_nCoV Muc-IMB-1</t>
  </si>
  <si>
    <t>10⁵ TCID50</t>
  </si>
  <si>
    <t>aj</t>
  </si>
  <si>
    <t>8 or 21</t>
  </si>
  <si>
    <t>Day 8 by indirect immunofluorescence, day 8 by VNT</t>
  </si>
  <si>
    <t>Genome copies/microL</t>
  </si>
  <si>
    <t>Nasal wash, Rectal swabs</t>
  </si>
  <si>
    <t>21</t>
  </si>
  <si>
    <t>Shi et al.</t>
  </si>
  <si>
    <t>Susceptibility of ferrets, cats, dogs, and other domesticated animals to SARS-coronavirus 2</t>
  </si>
  <si>
    <t>F13/environment/2020/Wuhan</t>
  </si>
  <si>
    <t>10^5 PFU</t>
  </si>
  <si>
    <t>10^xPFU/mL</t>
  </si>
  <si>
    <t>quantitative polymerase chain reaction</t>
  </si>
  <si>
    <t>virus titration in Vero E6 cells</t>
  </si>
  <si>
    <t>CTan/human/2020/Wuhan</t>
  </si>
  <si>
    <t>Shipley et al</t>
  </si>
  <si>
    <t>SARS- CoV-2 infection and transmission via the skin to oro- nasal route with the production of bioaerosols in the ferret model</t>
  </si>
  <si>
    <t>England/21178070901/2021 Pango Lineage B.1.617.2 ‘Delta variant</t>
  </si>
  <si>
    <t>1.5×105 TCID50</t>
  </si>
  <si>
    <t>ak</t>
  </si>
  <si>
    <t>Dropwise intranasal instillation</t>
  </si>
  <si>
    <t>airsampling in cages</t>
  </si>
  <si>
    <t>Copies/microL</t>
  </si>
  <si>
    <t>Nasal was, Throat swabs</t>
  </si>
  <si>
    <t>80–90% confluent Vero hSLAM cells</t>
  </si>
  <si>
    <t>From pig skin, wet</t>
  </si>
  <si>
    <t>Rubbing oro-nasal 30sec</t>
  </si>
  <si>
    <t>Survival time of 4 virus strains</t>
  </si>
  <si>
    <t>From pig skin, dry</t>
  </si>
  <si>
    <t xml:space="preserve">Shuai et al </t>
  </si>
  <si>
    <t>Replication, pathogenicity, and transmission of SARS-CoV-2 in minks</t>
  </si>
  <si>
    <t>National Science Review</t>
  </si>
  <si>
    <t>HRB25 strain</t>
  </si>
  <si>
    <t>5 × 10^6 PFU</t>
  </si>
  <si>
    <t>al</t>
  </si>
  <si>
    <t>2,4,6,8,10,12,14,16,18</t>
  </si>
  <si>
    <t xml:space="preserve">Nasal washes, Rectal swabs, Concha swabs </t>
  </si>
  <si>
    <t>qPCR</t>
  </si>
  <si>
    <t xml:space="preserve">Vero E6 cells </t>
  </si>
  <si>
    <t>Indirect contact</t>
  </si>
  <si>
    <t>Neighbor cage</t>
  </si>
  <si>
    <t>2,4</t>
  </si>
  <si>
    <t>Weight loss, watery nasal discharge</t>
  </si>
  <si>
    <t>Weight loss</t>
  </si>
  <si>
    <t>Sun et al</t>
  </si>
  <si>
    <t>Enhanced fitness of SARS-CoV-2 B.1.617.2 Delta variant in ferrets</t>
  </si>
  <si>
    <t>Virology</t>
  </si>
  <si>
    <t xml:space="preserve">50:50 WA/1 and Delta </t>
  </si>
  <si>
    <t>am</t>
  </si>
  <si>
    <t>real-time RT-PCR</t>
  </si>
  <si>
    <t>plaque assay in Vero E6/TMPRSS2 cells</t>
  </si>
  <si>
    <t xml:space="preserve">80:20 WA/1 and Delta </t>
  </si>
  <si>
    <t>an</t>
  </si>
  <si>
    <t>Ulrich et al</t>
  </si>
  <si>
    <t>Enhanced fitness of SARS-CoV-2 variant of concern Alpha but not Beta</t>
  </si>
  <si>
    <t>Nature</t>
  </si>
  <si>
    <t>1:1.2 wt-S614G and Alpha</t>
  </si>
  <si>
    <t>10^5.875 TCID50</t>
  </si>
  <si>
    <t>ao</t>
  </si>
  <si>
    <t>Copies/ml</t>
  </si>
  <si>
    <t xml:space="preserve">Nasal wash </t>
  </si>
  <si>
    <t>1,2,3,4,5,6,7,8,9,10,11,13,15</t>
  </si>
  <si>
    <t>Co-housed with direct contact</t>
  </si>
  <si>
    <t>1/2</t>
  </si>
  <si>
    <t>1,2,3,4,5,6,7,9,11</t>
  </si>
  <si>
    <t>All contacts were cohoused with a second contact from day 6 (after removing the inoculated), but as only 2 contacts were pos. I have excluded the four groups, where no transmission occurred from the inoculated, leaving the transmission to 1/2 in the second round.</t>
  </si>
  <si>
    <t>van de Ven et al</t>
  </si>
  <si>
    <t>Pathology and Immunity After SARS-CoV-2 Infection in Male Ferrets Is Affected by Age and Inoculation Route</t>
  </si>
  <si>
    <t>FRONTIERS IN IMMUNOLOGY</t>
  </si>
  <si>
    <t>hCoV-19/Netherlands/ZuidHolland_10004/2020</t>
  </si>
  <si>
    <t>10^7 TCID50</t>
  </si>
  <si>
    <t>Adult, in</t>
  </si>
  <si>
    <t>Intranasal</t>
  </si>
  <si>
    <t>0,3,5,7,9,11,13,15,17,19,21</t>
  </si>
  <si>
    <t>Ct value</t>
  </si>
  <si>
    <t>Ct</t>
  </si>
  <si>
    <t>LogTCID50</t>
  </si>
  <si>
    <t>Nasal_swab</t>
  </si>
  <si>
    <t>VERO E6 cells</t>
  </si>
  <si>
    <t>Adult, it</t>
  </si>
  <si>
    <t>Intratracheal</t>
  </si>
  <si>
    <t>Young, in</t>
  </si>
  <si>
    <t>Young, it</t>
  </si>
  <si>
    <t>Vilas Boas de Melo et al</t>
  </si>
  <si>
    <t>Influenza Infection in Ferrets with SARS-CoV-2 Infection History</t>
  </si>
  <si>
    <t>Microbiology spectrum</t>
  </si>
  <si>
    <t>B.1.351, beta VOC</t>
  </si>
  <si>
    <t>3,5,9,29/30</t>
  </si>
  <si>
    <t>mild and of low frequency. increased breathing rhythm and/or decreased activity</t>
  </si>
  <si>
    <t>One showed sympt at day 9, with no symptoms before, maybe infected from the others?</t>
  </si>
  <si>
    <t>Nose swabs, throat swabs</t>
  </si>
  <si>
    <t>Vitanen et al</t>
  </si>
  <si>
    <t>Experimental Infection of Mink with SARS-COV-2 Omicron Variant and Subsequent Clinical Disease</t>
  </si>
  <si>
    <t>Emerging Infectious Diseases</t>
  </si>
  <si>
    <t>4 × 10^5 PFU</t>
  </si>
  <si>
    <t>Finland</t>
  </si>
  <si>
    <t>ap</t>
  </si>
  <si>
    <t>mild to moderate, including lethargy, anorexia, diarrhea, nasal and lacrimal discharge, and sneezing</t>
  </si>
  <si>
    <t>Saliva</t>
  </si>
  <si>
    <t xml:space="preserve">cell culture in 6-well plates by adding the whole sample and 2 ml of culture media to the cells. Cells were grown at 37°C for 9 days or until cytopathic effect (CPE) was detected. If CPE was detected, a 140 μl sample from the culture media was taken and RNA was extracted with QIAamp 96 Virus QIAcube HT kit (Qiagen, off-board lysis) and tested with PCR as described above </t>
  </si>
  <si>
    <t>Indirect 10-20cm</t>
  </si>
  <si>
    <t>10-20 cm</t>
  </si>
  <si>
    <t>5 or 8</t>
  </si>
  <si>
    <t>5 or 1</t>
  </si>
  <si>
    <t xml:space="preserve">Wirz et al </t>
  </si>
  <si>
    <t>A new methodology for the oxygen measurement in lung tissue of an aged ferret model proves hypoxia)</t>
  </si>
  <si>
    <t>MAJOR TECHNICAL ADVANCES</t>
  </si>
  <si>
    <t>BavPat1/2020</t>
  </si>
  <si>
    <t>2,4,7,9,12,14,17,21</t>
  </si>
  <si>
    <t>reduced general condition, dull, shaggy coat, reduced sunken eyes, dehydration, enforced respiration and tachypnea, cough on single days, and weight loss</t>
  </si>
  <si>
    <t>Fecal swabs, oropharyngeal swabs</t>
  </si>
  <si>
    <t>Wu et al</t>
  </si>
  <si>
    <t>A single dose of an adenovirus-vectored vaccine provides protection against SARS-CoV-2 challenge</t>
  </si>
  <si>
    <t>HRB25</t>
  </si>
  <si>
    <t>Nasal wash, pharyngeal swabs</t>
  </si>
  <si>
    <t>Zumbrun et al</t>
  </si>
  <si>
    <t>SARS-CoV-2 Aerosol and Intranasal Exposure Models in Ferrets</t>
  </si>
  <si>
    <t>WA-1/2020</t>
  </si>
  <si>
    <t>1.58 x 10^6 PFU</t>
  </si>
  <si>
    <t>2, 4, 7, 10, 14</t>
  </si>
  <si>
    <t>Real-Time RT-PCR</t>
  </si>
  <si>
    <t>1.65 x 10^5 PFU</t>
  </si>
  <si>
    <t>Particle aerosol</t>
  </si>
  <si>
    <t>Instilled into each nare</t>
  </si>
  <si>
    <t>Color code: yellow=virus excretion based on readings from figures in article</t>
  </si>
  <si>
    <t>Ruy et al.</t>
  </si>
  <si>
    <t>Therapeutic effect of CT-P59 against SARS-CoV-2 South African variant</t>
  </si>
  <si>
    <t>Biochemical and Biophysical Research Communications</t>
  </si>
  <si>
    <t>NMCnCoV02 ("Wild type")</t>
  </si>
  <si>
    <t xml:space="preserve">Korea </t>
  </si>
  <si>
    <t>0,2,4,6</t>
  </si>
  <si>
    <t>Cough, rhinorrhea, reduced activity</t>
  </si>
  <si>
    <t>Vero cells</t>
  </si>
  <si>
    <t>B.1.351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</si>
</sst>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2" fontId="0" fillId="0" borderId="0" xfId="0" applyNumberFormat="1"/>
    <xf numFmtId="0" fontId="0" fillId="0" borderId="1" xfId="0" applyBorder="1"/>
    <xf numFmtId="0" fontId="0" fillId="0" borderId="2" xfId="0" applyBorder="1"/>
    <xf numFmtId="1" fontId="0" fillId="0" borderId="0" xfId="0" applyNumberFormat="1"/>
    <xf numFmtId="49" fontId="0" fillId="0" borderId="1" xfId="0" applyNumberFormat="1" applyBorder="1"/>
    <xf numFmtId="0" fontId="5" fillId="0" borderId="1" xfId="0" applyFont="1" applyBorder="1"/>
    <xf numFmtId="0" fontId="2" fillId="0" borderId="1" xfId="1" applyFont="1" applyFill="1" applyBorder="1"/>
    <xf numFmtId="14" fontId="2" fillId="0" borderId="1" xfId="1" applyNumberFormat="1" applyFont="1" applyFill="1" applyBorder="1"/>
    <xf numFmtId="0" fontId="2" fillId="0" borderId="0" xfId="2" applyFont="1" applyFill="1"/>
    <xf numFmtId="0" fontId="2" fillId="0" borderId="0" xfId="2" applyFont="1" applyFill="1" applyBorder="1"/>
    <xf numFmtId="0" fontId="2" fillId="0" borderId="1" xfId="2" applyFont="1" applyFill="1" applyBorder="1"/>
    <xf numFmtId="49" fontId="2" fillId="0" borderId="1" xfId="2" applyNumberFormat="1" applyFont="1" applyFill="1" applyBorder="1"/>
    <xf numFmtId="2" fontId="0" fillId="0" borderId="1" xfId="0" applyNumberFormat="1" applyBorder="1"/>
    <xf numFmtId="49" fontId="0" fillId="0" borderId="0" xfId="0" applyNumberFormat="1"/>
    <xf numFmtId="1" fontId="0" fillId="0" borderId="1" xfId="0" applyNumberFormat="1" applyBorder="1"/>
    <xf numFmtId="0" fontId="0" fillId="4" borderId="0" xfId="0" applyFill="1"/>
    <xf numFmtId="0" fontId="5" fillId="4" borderId="0" xfId="0" applyFont="1" applyFill="1"/>
    <xf numFmtId="0" fontId="0" fillId="4" borderId="1" xfId="0" applyFill="1" applyBorder="1"/>
    <xf numFmtId="0" fontId="0" fillId="4" borderId="2" xfId="0" applyFill="1" applyBorder="1"/>
    <xf numFmtId="49" fontId="0" fillId="4" borderId="2" xfId="0" applyNumberFormat="1" applyFill="1" applyBorder="1"/>
    <xf numFmtId="0" fontId="5" fillId="4" borderId="2" xfId="0" applyFont="1" applyFill="1" applyBorder="1"/>
    <xf numFmtId="0" fontId="0" fillId="4" borderId="3" xfId="0" applyFill="1" applyBorder="1"/>
    <xf numFmtId="0" fontId="5" fillId="4" borderId="1" xfId="0" applyFont="1" applyFill="1" applyBorder="1"/>
    <xf numFmtId="49" fontId="0" fillId="4" borderId="0" xfId="0" applyNumberFormat="1" applyFill="1"/>
    <xf numFmtId="49" fontId="0" fillId="4" borderId="1" xfId="0" applyNumberFormat="1" applyFill="1" applyBorder="1"/>
    <xf numFmtId="0" fontId="2" fillId="4" borderId="2" xfId="1" applyFont="1" applyFill="1" applyBorder="1"/>
    <xf numFmtId="49" fontId="0" fillId="0" borderId="2" xfId="0" applyNumberFormat="1" applyBorder="1"/>
    <xf numFmtId="0" fontId="5" fillId="4" borderId="3" xfId="0" applyFont="1" applyFill="1" applyBorder="1"/>
    <xf numFmtId="0" fontId="2" fillId="4" borderId="0" xfId="1" applyFont="1" applyFill="1" applyBorder="1"/>
    <xf numFmtId="49" fontId="2" fillId="0" borderId="0" xfId="2" applyNumberFormat="1" applyFont="1" applyFill="1" applyBorder="1"/>
    <xf numFmtId="2" fontId="0" fillId="4" borderId="1" xfId="0" applyNumberFormat="1" applyFill="1" applyBorder="1"/>
    <xf numFmtId="2" fontId="0" fillId="4" borderId="2" xfId="0" applyNumberFormat="1" applyFill="1" applyBorder="1"/>
    <xf numFmtId="0" fontId="2" fillId="0" borderId="1" xfId="0" applyFont="1" applyBorder="1"/>
    <xf numFmtId="49" fontId="2" fillId="0" borderId="1" xfId="1" applyNumberFormat="1" applyFont="1" applyFill="1" applyBorder="1"/>
    <xf numFmtId="49" fontId="0" fillId="4" borderId="3" xfId="0" applyNumberFormat="1" applyFill="1" applyBorder="1"/>
    <xf numFmtId="49" fontId="2" fillId="4" borderId="2" xfId="1" applyNumberFormat="1" applyFont="1" applyFill="1" applyBorder="1"/>
    <xf numFmtId="0" fontId="2" fillId="0" borderId="1" xfId="1" applyNumberFormat="1" applyFont="1" applyFill="1" applyBorder="1"/>
    <xf numFmtId="0" fontId="0" fillId="4" borderId="2" xfId="0" applyFill="1" applyBorder="1" applyAlignment="1">
      <alignment wrapText="1"/>
    </xf>
    <xf numFmtId="2" fontId="0" fillId="4" borderId="0" xfId="0" applyNumberFormat="1" applyFill="1"/>
    <xf numFmtId="0" fontId="5" fillId="0" borderId="2" xfId="0" applyFont="1" applyBorder="1"/>
    <xf numFmtId="0" fontId="5" fillId="0" borderId="0" xfId="0" applyFont="1"/>
    <xf numFmtId="0" fontId="2" fillId="0" borderId="0" xfId="0" applyFont="1"/>
    <xf numFmtId="0" fontId="2" fillId="4" borderId="3" xfId="1" applyFont="1" applyFill="1" applyBorder="1"/>
    <xf numFmtId="164" fontId="0" fillId="4" borderId="0" xfId="0" applyNumberFormat="1" applyFill="1"/>
    <xf numFmtId="164" fontId="0" fillId="4" borderId="1" xfId="0" applyNumberFormat="1" applyFill="1" applyBorder="1"/>
    <xf numFmtId="2" fontId="2" fillId="4" borderId="2" xfId="1" applyNumberFormat="1" applyFont="1" applyFill="1" applyBorder="1"/>
    <xf numFmtId="2" fontId="0" fillId="4" borderId="3" xfId="0" applyNumberFormat="1" applyFill="1" applyBorder="1"/>
  </cellXfs>
  <cellStyles count="3">
    <cellStyle name="G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1" dT="2025-06-25T09:06:29.76" personId="{00000000-0000-0000-0000-000000000000}" id="{5F869911-A4DB-4628-A5BC-CC10927C0540}">
    <text>For contact animals, dpi is replaced by dpc</text>
  </threadedComment>
  <threadedComment ref="I83" dT="2026-01-23T12:36:04.23" personId="{00000000-0000-0000-0000-000000000000}" id="{8B445FF0-3DE1-4A98-849F-BC50AC78AA55}">
    <text xml:space="preserve">Alpha 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159"/>
  <sheetViews>
    <sheetView tabSelected="1" zoomScale="80" zoomScaleNormal="80" workbookViewId="0">
      <pane xSplit="2" ySplit="1" topLeftCell="C112" activePane="bottomRight" state="frozen"/>
      <selection pane="topRight" activeCell="C1" sqref="C1"/>
      <selection pane="bottomLeft" activeCell="A2" sqref="A2"/>
      <selection pane="bottomRight" activeCell="BE119" sqref="BE119:BE120"/>
    </sheetView>
  </sheetViews>
  <sheetFormatPr defaultRowHeight="15" x14ac:dyDescent="0.25"/>
  <cols>
    <col min="1" max="1" width="9.5703125" bestFit="1" customWidth="1"/>
    <col min="2" max="2" width="10.5703125" bestFit="1" customWidth="1"/>
    <col min="3" max="3" width="87.7109375" customWidth="1"/>
    <col min="4" max="5" width="9.140625" customWidth="1"/>
    <col min="6" max="6" width="13.85546875" customWidth="1"/>
    <col min="7" max="7" width="12.42578125" customWidth="1"/>
    <col min="8" max="8" width="39" customWidth="1"/>
    <col min="9" max="9" width="12.42578125" customWidth="1"/>
    <col min="10" max="10" width="11.140625" customWidth="1"/>
    <col min="11" max="11" width="15.5703125" customWidth="1"/>
    <col min="12" max="12" width="16.85546875" customWidth="1"/>
    <col min="13" max="13" width="10" customWidth="1"/>
    <col min="14" max="14" width="9.140625" customWidth="1"/>
    <col min="15" max="15" width="17.85546875" customWidth="1"/>
    <col min="16" max="30" width="9.140625" customWidth="1"/>
    <col min="31" max="37" width="11.7109375" customWidth="1"/>
    <col min="38" max="38" width="12" bestFit="1" customWidth="1"/>
    <col min="39" max="39" width="10.28515625" bestFit="1" customWidth="1"/>
    <col min="40" max="40" width="10.5703125" customWidth="1"/>
    <col min="41" max="41" width="12" bestFit="1" customWidth="1"/>
    <col min="42" max="42" width="10.28515625" bestFit="1" customWidth="1"/>
    <col min="43" max="43" width="12.85546875" customWidth="1"/>
    <col min="44" max="44" width="9" customWidth="1"/>
    <col min="46" max="46" width="11.85546875" bestFit="1" customWidth="1"/>
    <col min="47" max="47" width="10.28515625" customWidth="1"/>
    <col min="48" max="48" width="8.85546875" customWidth="1"/>
    <col min="49" max="50" width="11.85546875" bestFit="1" customWidth="1"/>
    <col min="51" max="51" width="13.140625" customWidth="1"/>
    <col min="57" max="57" width="10.42578125" customWidth="1"/>
  </cols>
  <sheetData>
    <row r="1" spans="1:6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2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1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I1" t="s">
        <v>685</v>
      </c>
    </row>
    <row r="2" spans="1:61" s="9" customFormat="1" x14ac:dyDescent="0.25">
      <c r="A2" s="9">
        <v>2022</v>
      </c>
      <c r="B2" s="9" t="s">
        <v>58</v>
      </c>
      <c r="C2" s="9" t="s">
        <v>59</v>
      </c>
      <c r="D2" s="9" t="s">
        <v>60</v>
      </c>
      <c r="E2" s="9" t="s">
        <v>61</v>
      </c>
      <c r="F2" s="9" t="s">
        <v>62</v>
      </c>
      <c r="G2" s="9" t="s">
        <v>63</v>
      </c>
      <c r="H2" s="9" t="s">
        <v>64</v>
      </c>
      <c r="I2" s="9" t="s">
        <v>65</v>
      </c>
      <c r="J2" s="9" t="s">
        <v>66</v>
      </c>
      <c r="K2" s="9" t="s">
        <v>67</v>
      </c>
      <c r="L2" s="9" t="s">
        <v>68</v>
      </c>
      <c r="N2" s="9">
        <v>11</v>
      </c>
      <c r="O2" s="9" t="s">
        <v>69</v>
      </c>
      <c r="R2" s="9">
        <v>10</v>
      </c>
      <c r="S2" s="9">
        <v>11</v>
      </c>
      <c r="T2" s="36" t="s">
        <v>70</v>
      </c>
      <c r="U2" s="36" t="s">
        <v>70</v>
      </c>
      <c r="X2" s="9">
        <v>1</v>
      </c>
      <c r="Y2" s="9">
        <v>1</v>
      </c>
      <c r="Z2" s="9">
        <v>1</v>
      </c>
      <c r="AA2" s="9">
        <v>10</v>
      </c>
      <c r="AB2" s="9">
        <v>7</v>
      </c>
      <c r="AC2" s="9">
        <v>14</v>
      </c>
      <c r="AD2" s="36" t="s">
        <v>71</v>
      </c>
      <c r="AE2" s="39">
        <v>14</v>
      </c>
      <c r="AF2" s="9" t="s">
        <v>72</v>
      </c>
      <c r="AG2" s="9" t="s">
        <v>73</v>
      </c>
      <c r="AJ2" s="9">
        <v>3</v>
      </c>
      <c r="AK2" s="9">
        <v>3</v>
      </c>
      <c r="AO2" s="9">
        <v>7.04</v>
      </c>
      <c r="AP2" s="9">
        <f>AO2</f>
        <v>7.04</v>
      </c>
      <c r="AR2" s="9" t="s">
        <v>74</v>
      </c>
      <c r="AS2" s="9" t="s">
        <v>75</v>
      </c>
      <c r="AW2" s="9">
        <v>6.39</v>
      </c>
      <c r="AX2" s="9">
        <f>AW2</f>
        <v>6.39</v>
      </c>
      <c r="AZ2" s="9" t="s">
        <v>76</v>
      </c>
      <c r="BA2" s="9" t="s">
        <v>76</v>
      </c>
      <c r="BB2" s="9" t="s">
        <v>77</v>
      </c>
      <c r="BC2" s="9" t="s">
        <v>77</v>
      </c>
      <c r="BD2" s="9" t="s">
        <v>78</v>
      </c>
      <c r="BE2" s="10" t="s">
        <v>79</v>
      </c>
      <c r="BF2" s="9" t="s">
        <v>80</v>
      </c>
    </row>
    <row r="3" spans="1:61" s="18" customFormat="1" x14ac:dyDescent="0.25">
      <c r="A3" s="18">
        <v>2021</v>
      </c>
      <c r="B3" s="18" t="s">
        <v>81</v>
      </c>
      <c r="C3" s="18" t="s">
        <v>82</v>
      </c>
      <c r="D3" s="18" t="s">
        <v>83</v>
      </c>
      <c r="E3" s="18" t="s">
        <v>84</v>
      </c>
      <c r="F3" s="18" t="s">
        <v>62</v>
      </c>
      <c r="G3" s="18" t="s">
        <v>85</v>
      </c>
      <c r="H3" s="18" t="s">
        <v>86</v>
      </c>
      <c r="I3" s="18" t="s">
        <v>87</v>
      </c>
      <c r="J3" s="18" t="s">
        <v>88</v>
      </c>
      <c r="K3" s="18" t="s">
        <v>67</v>
      </c>
      <c r="L3" s="18" t="s">
        <v>68</v>
      </c>
      <c r="M3" s="18" t="s">
        <v>89</v>
      </c>
      <c r="N3" s="18">
        <v>6</v>
      </c>
      <c r="O3" s="18" t="s">
        <v>90</v>
      </c>
      <c r="S3" s="18">
        <v>6</v>
      </c>
      <c r="T3" s="26" t="s">
        <v>91</v>
      </c>
      <c r="U3" s="26" t="s">
        <v>91</v>
      </c>
      <c r="X3" s="18" t="s">
        <v>92</v>
      </c>
      <c r="Y3" s="18">
        <v>3</v>
      </c>
      <c r="Z3" s="18">
        <v>3</v>
      </c>
      <c r="AA3" s="18" t="s">
        <v>93</v>
      </c>
      <c r="AB3" s="18">
        <v>7</v>
      </c>
      <c r="AE3" s="18" t="s">
        <v>92</v>
      </c>
      <c r="AF3" s="18" t="s">
        <v>94</v>
      </c>
      <c r="AG3" s="18" t="s">
        <v>92</v>
      </c>
      <c r="AH3" s="18" t="s">
        <v>95</v>
      </c>
      <c r="AJ3" s="18">
        <v>3</v>
      </c>
      <c r="AK3" s="18">
        <v>3</v>
      </c>
      <c r="AL3" s="18" t="s">
        <v>96</v>
      </c>
      <c r="AO3" s="18">
        <v>2.67</v>
      </c>
      <c r="AP3" s="18">
        <f>AO3</f>
        <v>2.67</v>
      </c>
      <c r="AR3" s="19" t="s">
        <v>97</v>
      </c>
      <c r="AS3" s="18" t="s">
        <v>75</v>
      </c>
      <c r="AT3" s="18" t="s">
        <v>96</v>
      </c>
      <c r="AV3" s="41"/>
      <c r="AW3" s="41">
        <v>3.668333333333333</v>
      </c>
      <c r="AZ3" s="19" t="s">
        <v>98</v>
      </c>
      <c r="BC3" s="18" t="s">
        <v>99</v>
      </c>
      <c r="BD3" s="18" t="s">
        <v>100</v>
      </c>
      <c r="BE3" s="18" t="s">
        <v>101</v>
      </c>
      <c r="BF3" s="18" t="s">
        <v>102</v>
      </c>
    </row>
    <row r="4" spans="1:61" s="20" customFormat="1" x14ac:dyDescent="0.25">
      <c r="A4" s="20">
        <v>2021</v>
      </c>
      <c r="B4" s="20" t="s">
        <v>81</v>
      </c>
      <c r="C4" s="20" t="s">
        <v>82</v>
      </c>
      <c r="D4" s="20" t="s">
        <v>83</v>
      </c>
      <c r="E4" s="20" t="s">
        <v>84</v>
      </c>
      <c r="F4" s="20" t="s">
        <v>62</v>
      </c>
      <c r="G4" s="20" t="s">
        <v>85</v>
      </c>
      <c r="I4" s="20" t="s">
        <v>87</v>
      </c>
      <c r="K4" s="20" t="s">
        <v>67</v>
      </c>
      <c r="L4" s="20" t="s">
        <v>103</v>
      </c>
      <c r="M4" s="20" t="s">
        <v>89</v>
      </c>
      <c r="N4" s="20">
        <v>3</v>
      </c>
      <c r="O4" s="20" t="s">
        <v>104</v>
      </c>
      <c r="Q4" s="20" t="s">
        <v>105</v>
      </c>
      <c r="S4" s="20" t="s">
        <v>105</v>
      </c>
      <c r="T4" s="27" t="s">
        <v>106</v>
      </c>
      <c r="U4" s="27" t="s">
        <v>106</v>
      </c>
      <c r="W4" s="20">
        <v>7</v>
      </c>
      <c r="X4" s="20" t="s">
        <v>92</v>
      </c>
      <c r="Y4" s="20">
        <v>3</v>
      </c>
      <c r="Z4" s="20">
        <v>3</v>
      </c>
      <c r="AA4" s="20" t="s">
        <v>93</v>
      </c>
      <c r="AB4" s="20">
        <v>7</v>
      </c>
      <c r="AE4" s="20" t="s">
        <v>92</v>
      </c>
      <c r="AF4" s="20" t="s">
        <v>107</v>
      </c>
      <c r="AG4" s="20" t="s">
        <v>92</v>
      </c>
      <c r="AH4" s="20" t="s">
        <v>95</v>
      </c>
      <c r="AJ4" s="20" t="s">
        <v>96</v>
      </c>
      <c r="AK4" s="20">
        <v>7</v>
      </c>
      <c r="AL4" s="20" t="s">
        <v>96</v>
      </c>
      <c r="AO4" s="20" t="s">
        <v>96</v>
      </c>
      <c r="AP4" s="18" t="str">
        <f>AO4</f>
        <v/>
      </c>
      <c r="AT4" s="20" t="s">
        <v>96</v>
      </c>
      <c r="AU4" s="18"/>
      <c r="AV4" s="18"/>
      <c r="AW4" s="41">
        <v>3.1333333333333329</v>
      </c>
      <c r="AZ4" s="20" t="s">
        <v>98</v>
      </c>
      <c r="BC4" s="20" t="s">
        <v>99</v>
      </c>
      <c r="BD4" s="20" t="s">
        <v>100</v>
      </c>
      <c r="BE4" s="18" t="s">
        <v>101</v>
      </c>
      <c r="BF4" s="18" t="s">
        <v>102</v>
      </c>
    </row>
    <row r="5" spans="1:61" s="21" customFormat="1" x14ac:dyDescent="0.25">
      <c r="A5" s="21">
        <v>2022</v>
      </c>
      <c r="B5" s="21" t="s">
        <v>108</v>
      </c>
      <c r="C5" s="21" t="s">
        <v>109</v>
      </c>
      <c r="D5" s="21" t="s">
        <v>110</v>
      </c>
      <c r="E5" s="21" t="s">
        <v>84</v>
      </c>
      <c r="F5" s="21" t="s">
        <v>62</v>
      </c>
      <c r="G5" s="21" t="s">
        <v>63</v>
      </c>
      <c r="H5" s="21" t="s">
        <v>111</v>
      </c>
      <c r="I5" s="21" t="s">
        <v>87</v>
      </c>
      <c r="J5" s="21" t="s">
        <v>112</v>
      </c>
      <c r="K5" s="21" t="s">
        <v>113</v>
      </c>
      <c r="L5" s="21" t="s">
        <v>68</v>
      </c>
      <c r="N5" s="21">
        <v>20</v>
      </c>
      <c r="O5" s="21" t="s">
        <v>114</v>
      </c>
      <c r="S5" s="21">
        <v>0</v>
      </c>
      <c r="T5" s="21" t="s">
        <v>115</v>
      </c>
      <c r="U5" s="22" t="s">
        <v>116</v>
      </c>
      <c r="X5" s="21" t="s">
        <v>117</v>
      </c>
      <c r="Y5" s="21">
        <v>3</v>
      </c>
      <c r="Z5" s="21">
        <v>3</v>
      </c>
      <c r="AA5" s="21">
        <v>9</v>
      </c>
      <c r="AB5" s="21">
        <v>9</v>
      </c>
      <c r="AE5" s="21" t="s">
        <v>117</v>
      </c>
      <c r="AF5" s="21" t="s">
        <v>118</v>
      </c>
      <c r="AG5" s="21" t="s">
        <v>117</v>
      </c>
      <c r="AH5" s="21" t="s">
        <v>119</v>
      </c>
      <c r="AJ5" s="21">
        <v>3</v>
      </c>
      <c r="AK5" s="21" t="s">
        <v>96</v>
      </c>
      <c r="AL5" s="34">
        <v>5.333333333333333</v>
      </c>
      <c r="AM5" s="34">
        <f>AL5</f>
        <v>5.333333333333333</v>
      </c>
      <c r="AO5" s="21">
        <v>8.1</v>
      </c>
      <c r="AP5" s="21">
        <f>AO5</f>
        <v>8.1</v>
      </c>
      <c r="AR5" s="23" t="s">
        <v>75</v>
      </c>
      <c r="AS5" s="21" t="str">
        <f>AR5</f>
        <v>Log10 copies/mL</v>
      </c>
      <c r="AT5" s="21" t="s">
        <v>96</v>
      </c>
      <c r="AW5" s="21" t="s">
        <v>96</v>
      </c>
      <c r="AX5" s="34"/>
      <c r="AZ5" s="23" t="s">
        <v>120</v>
      </c>
      <c r="BA5" s="21" t="s">
        <v>76</v>
      </c>
      <c r="BB5" s="21" t="s">
        <v>77</v>
      </c>
      <c r="BC5" s="21" t="s">
        <v>99</v>
      </c>
      <c r="BD5" s="21" t="s">
        <v>121</v>
      </c>
      <c r="BE5" s="21" t="s">
        <v>122</v>
      </c>
      <c r="BF5" s="21" t="s">
        <v>123</v>
      </c>
    </row>
    <row r="6" spans="1:61" s="20" customFormat="1" x14ac:dyDescent="0.25">
      <c r="A6" s="20">
        <v>2021</v>
      </c>
      <c r="B6" s="20" t="s">
        <v>124</v>
      </c>
      <c r="C6" s="20" t="s">
        <v>125</v>
      </c>
      <c r="D6" s="20" t="s">
        <v>126</v>
      </c>
      <c r="E6" s="20" t="s">
        <v>84</v>
      </c>
      <c r="F6" s="20" t="s">
        <v>62</v>
      </c>
      <c r="G6" s="20" t="s">
        <v>63</v>
      </c>
      <c r="H6" s="20" t="s">
        <v>127</v>
      </c>
      <c r="I6" s="20" t="s">
        <v>87</v>
      </c>
      <c r="J6" s="20" t="s">
        <v>128</v>
      </c>
      <c r="K6" s="20" t="s">
        <v>129</v>
      </c>
      <c r="L6" s="20" t="s">
        <v>68</v>
      </c>
      <c r="N6" s="20">
        <v>6</v>
      </c>
      <c r="O6" s="20" t="s">
        <v>90</v>
      </c>
      <c r="S6" s="20">
        <v>0</v>
      </c>
      <c r="T6" s="27" t="s">
        <v>91</v>
      </c>
      <c r="X6" s="20" t="s">
        <v>117</v>
      </c>
      <c r="Y6" s="20">
        <v>3</v>
      </c>
      <c r="AA6" s="20">
        <v>8</v>
      </c>
      <c r="AE6" s="20" t="s">
        <v>117</v>
      </c>
      <c r="AF6" s="20" t="s">
        <v>130</v>
      </c>
      <c r="AG6" s="20" t="s">
        <v>117</v>
      </c>
      <c r="AH6" s="20" t="s">
        <v>131</v>
      </c>
      <c r="AJ6" s="20">
        <v>3</v>
      </c>
      <c r="AK6" s="20" t="s">
        <v>96</v>
      </c>
      <c r="AL6" s="20">
        <v>5.19</v>
      </c>
      <c r="AM6" s="20">
        <f>AL6</f>
        <v>5.19</v>
      </c>
      <c r="AR6" s="25" t="s">
        <v>75</v>
      </c>
      <c r="AS6" s="20" t="s">
        <v>75</v>
      </c>
      <c r="AW6" s="20" t="s">
        <v>96</v>
      </c>
      <c r="BB6" s="20" t="s">
        <v>77</v>
      </c>
      <c r="BD6" s="20" t="s">
        <v>132</v>
      </c>
      <c r="BE6" s="20" t="s">
        <v>133</v>
      </c>
    </row>
    <row r="7" spans="1:61" s="24" customFormat="1" x14ac:dyDescent="0.25">
      <c r="A7" s="24">
        <v>2024</v>
      </c>
      <c r="B7" s="24" t="s">
        <v>134</v>
      </c>
      <c r="C7" s="24" t="s">
        <v>135</v>
      </c>
      <c r="D7" s="24" t="s">
        <v>136</v>
      </c>
      <c r="E7" s="24" t="s">
        <v>84</v>
      </c>
      <c r="F7" s="24" t="s">
        <v>62</v>
      </c>
      <c r="G7" s="24" t="s">
        <v>63</v>
      </c>
      <c r="H7" s="24" t="s">
        <v>137</v>
      </c>
      <c r="I7" s="24" t="s">
        <v>138</v>
      </c>
      <c r="J7" s="24" t="s">
        <v>139</v>
      </c>
      <c r="K7" s="24" t="s">
        <v>140</v>
      </c>
      <c r="L7" s="24" t="s">
        <v>68</v>
      </c>
      <c r="N7" s="24">
        <v>6</v>
      </c>
      <c r="O7" s="24" t="s">
        <v>90</v>
      </c>
      <c r="S7" s="24">
        <v>5</v>
      </c>
      <c r="T7" s="26" t="s">
        <v>141</v>
      </c>
      <c r="U7" s="26" t="s">
        <v>142</v>
      </c>
      <c r="X7" s="24">
        <v>1</v>
      </c>
      <c r="Y7" s="24">
        <v>2</v>
      </c>
      <c r="Z7" s="24">
        <v>2</v>
      </c>
      <c r="AA7" s="24">
        <v>11</v>
      </c>
      <c r="AB7" s="24">
        <v>4</v>
      </c>
      <c r="AC7" s="24" t="s">
        <v>143</v>
      </c>
      <c r="AE7" s="24">
        <v>21</v>
      </c>
      <c r="AF7" s="24" t="s">
        <v>144</v>
      </c>
      <c r="AG7" s="24" t="s">
        <v>145</v>
      </c>
      <c r="AH7" s="24" t="s">
        <v>146</v>
      </c>
      <c r="AJ7" s="24">
        <v>2</v>
      </c>
      <c r="AL7" s="49">
        <v>3.1233333333333335</v>
      </c>
      <c r="AM7" s="49">
        <f>AL7</f>
        <v>3.1233333333333335</v>
      </c>
      <c r="AO7" s="24" t="s">
        <v>96</v>
      </c>
      <c r="AR7" s="19" t="s">
        <v>75</v>
      </c>
      <c r="AS7" s="24" t="str">
        <f>AR7</f>
        <v>Log10 copies/mL</v>
      </c>
      <c r="AT7" s="24" t="s">
        <v>96</v>
      </c>
      <c r="AW7" s="24" t="s">
        <v>96</v>
      </c>
      <c r="BB7" s="24" t="s">
        <v>77</v>
      </c>
      <c r="BD7" s="24" t="s">
        <v>147</v>
      </c>
      <c r="BE7" s="24" t="s">
        <v>148</v>
      </c>
    </row>
    <row r="8" spans="1:61" s="20" customFormat="1" x14ac:dyDescent="0.25">
      <c r="A8" s="20">
        <v>2024</v>
      </c>
      <c r="B8" s="20" t="s">
        <v>134</v>
      </c>
      <c r="C8" s="20" t="s">
        <v>135</v>
      </c>
      <c r="D8" s="20" t="s">
        <v>136</v>
      </c>
      <c r="E8" s="20" t="s">
        <v>84</v>
      </c>
      <c r="F8" s="20" t="s">
        <v>62</v>
      </c>
      <c r="G8" s="20" t="s">
        <v>63</v>
      </c>
      <c r="H8" s="20" t="s">
        <v>149</v>
      </c>
      <c r="I8" s="20" t="s">
        <v>87</v>
      </c>
      <c r="J8" s="20" t="s">
        <v>139</v>
      </c>
      <c r="K8" s="20" t="s">
        <v>140</v>
      </c>
      <c r="L8" s="20" t="s">
        <v>68</v>
      </c>
      <c r="N8" s="20">
        <v>6</v>
      </c>
      <c r="O8" s="20" t="s">
        <v>90</v>
      </c>
      <c r="S8" s="20">
        <v>4</v>
      </c>
      <c r="T8" s="27" t="s">
        <v>91</v>
      </c>
      <c r="U8" s="27" t="s">
        <v>91</v>
      </c>
      <c r="X8" s="20">
        <v>2</v>
      </c>
      <c r="Y8" s="20">
        <v>2</v>
      </c>
      <c r="Z8" s="20">
        <v>2</v>
      </c>
      <c r="AA8" s="20">
        <v>7</v>
      </c>
      <c r="AB8" s="20">
        <v>4</v>
      </c>
      <c r="AC8" s="20">
        <v>7</v>
      </c>
      <c r="AE8" s="20">
        <v>21</v>
      </c>
      <c r="AF8" s="20" t="s">
        <v>144</v>
      </c>
      <c r="AG8" s="20" t="s">
        <v>150</v>
      </c>
      <c r="AH8" s="20" t="s">
        <v>146</v>
      </c>
      <c r="AJ8" s="20">
        <v>2</v>
      </c>
      <c r="AL8" s="20">
        <v>6.3</v>
      </c>
      <c r="AM8" s="20">
        <f>AL8</f>
        <v>6.3</v>
      </c>
      <c r="AO8" s="20" t="s">
        <v>96</v>
      </c>
      <c r="AR8" s="25" t="s">
        <v>75</v>
      </c>
      <c r="AS8" s="20" t="str">
        <f>AR8</f>
        <v>Log10 copies/mL</v>
      </c>
      <c r="AT8" s="20" t="s">
        <v>96</v>
      </c>
      <c r="AW8" s="20" t="s">
        <v>96</v>
      </c>
      <c r="BB8" s="20" t="s">
        <v>77</v>
      </c>
      <c r="BD8" s="20" t="s">
        <v>147</v>
      </c>
      <c r="BE8" s="20" t="s">
        <v>148</v>
      </c>
    </row>
    <row r="9" spans="1:61" s="18" customFormat="1" x14ac:dyDescent="0.25">
      <c r="A9" s="18">
        <v>2021</v>
      </c>
      <c r="B9" s="18" t="s">
        <v>151</v>
      </c>
      <c r="C9" s="18" t="s">
        <v>152</v>
      </c>
      <c r="D9" s="18" t="s">
        <v>153</v>
      </c>
      <c r="E9" s="18" t="s">
        <v>84</v>
      </c>
      <c r="F9" s="18" t="s">
        <v>62</v>
      </c>
      <c r="G9" s="18" t="s">
        <v>63</v>
      </c>
      <c r="H9" s="18" t="s">
        <v>154</v>
      </c>
      <c r="I9" s="18" t="s">
        <v>87</v>
      </c>
      <c r="J9" s="18" t="s">
        <v>155</v>
      </c>
      <c r="K9" s="18" t="s">
        <v>113</v>
      </c>
      <c r="L9" s="18" t="s">
        <v>68</v>
      </c>
      <c r="N9" s="18">
        <v>2</v>
      </c>
      <c r="O9" s="18" t="s">
        <v>90</v>
      </c>
      <c r="S9" s="18">
        <v>0</v>
      </c>
      <c r="T9" s="26" t="s">
        <v>156</v>
      </c>
      <c r="X9" s="18" t="s">
        <v>117</v>
      </c>
      <c r="Y9" s="18">
        <v>3</v>
      </c>
      <c r="AA9" s="18">
        <v>9</v>
      </c>
      <c r="AE9" s="18" t="s">
        <v>117</v>
      </c>
      <c r="AF9" s="18" t="s">
        <v>157</v>
      </c>
      <c r="AG9" s="18" t="s">
        <v>117</v>
      </c>
      <c r="AH9" s="18" t="s">
        <v>158</v>
      </c>
      <c r="AJ9" s="18">
        <v>3</v>
      </c>
      <c r="AL9" s="18" t="s">
        <v>96</v>
      </c>
      <c r="AO9" s="41">
        <v>7.5333333333333341</v>
      </c>
      <c r="AP9" s="41">
        <f>AO9</f>
        <v>7.5333333333333341</v>
      </c>
      <c r="AR9" s="19" t="s">
        <v>75</v>
      </c>
      <c r="AS9" s="18" t="str">
        <f>AR9</f>
        <v>Log10 copies/mL</v>
      </c>
      <c r="BC9" s="18" t="s">
        <v>99</v>
      </c>
      <c r="BD9" s="18" t="s">
        <v>100</v>
      </c>
      <c r="BE9" s="18" t="s">
        <v>159</v>
      </c>
    </row>
    <row r="10" spans="1:61" s="18" customFormat="1" x14ac:dyDescent="0.25">
      <c r="A10" s="18">
        <v>2021</v>
      </c>
      <c r="B10" s="18" t="s">
        <v>151</v>
      </c>
      <c r="C10" s="18" t="s">
        <v>152</v>
      </c>
      <c r="D10" s="18" t="s">
        <v>153</v>
      </c>
      <c r="E10" s="18" t="s">
        <v>84</v>
      </c>
      <c r="F10" s="18" t="s">
        <v>62</v>
      </c>
      <c r="G10" s="18" t="s">
        <v>63</v>
      </c>
      <c r="H10" s="18" t="s">
        <v>160</v>
      </c>
      <c r="I10" s="18" t="s">
        <v>87</v>
      </c>
      <c r="J10" s="18" t="s">
        <v>161</v>
      </c>
      <c r="K10" s="18" t="s">
        <v>113</v>
      </c>
      <c r="L10" s="18" t="s">
        <v>68</v>
      </c>
      <c r="N10" s="18">
        <v>2</v>
      </c>
      <c r="O10" s="18" t="s">
        <v>90</v>
      </c>
      <c r="S10" s="18">
        <v>0</v>
      </c>
      <c r="T10" s="26" t="s">
        <v>156</v>
      </c>
      <c r="X10" s="18" t="s">
        <v>117</v>
      </c>
      <c r="Y10" s="18">
        <v>3</v>
      </c>
      <c r="AA10" s="18">
        <v>9</v>
      </c>
      <c r="AE10" s="18" t="s">
        <v>117</v>
      </c>
      <c r="AF10" s="18" t="s">
        <v>157</v>
      </c>
      <c r="AG10" s="18" t="s">
        <v>117</v>
      </c>
      <c r="AH10" s="18" t="s">
        <v>158</v>
      </c>
      <c r="AJ10" s="18">
        <v>3</v>
      </c>
      <c r="AL10" s="18" t="s">
        <v>96</v>
      </c>
      <c r="AO10" s="18">
        <v>9.7999999999999989</v>
      </c>
      <c r="AP10" s="18">
        <f>AO10</f>
        <v>9.7999999999999989</v>
      </c>
      <c r="AR10" s="19" t="s">
        <v>75</v>
      </c>
      <c r="AS10" s="18" t="str">
        <f>AR10</f>
        <v>Log10 copies/mL</v>
      </c>
      <c r="BC10" s="18" t="s">
        <v>99</v>
      </c>
      <c r="BD10" s="18" t="s">
        <v>100</v>
      </c>
      <c r="BE10" s="18" t="s">
        <v>159</v>
      </c>
    </row>
    <row r="11" spans="1:61" s="20" customFormat="1" x14ac:dyDescent="0.25">
      <c r="A11" s="20">
        <v>2021</v>
      </c>
      <c r="B11" s="20" t="s">
        <v>151</v>
      </c>
      <c r="C11" s="20" t="s">
        <v>152</v>
      </c>
      <c r="D11" s="20" t="s">
        <v>153</v>
      </c>
      <c r="E11" s="20" t="s">
        <v>84</v>
      </c>
      <c r="F11" s="20" t="s">
        <v>62</v>
      </c>
      <c r="G11" s="20" t="s">
        <v>63</v>
      </c>
      <c r="H11" s="20" t="s">
        <v>154</v>
      </c>
      <c r="I11" s="20" t="s">
        <v>87</v>
      </c>
      <c r="J11" s="20" t="s">
        <v>162</v>
      </c>
      <c r="K11" s="20" t="s">
        <v>113</v>
      </c>
      <c r="L11" s="20" t="s">
        <v>68</v>
      </c>
      <c r="N11" s="20">
        <v>2</v>
      </c>
      <c r="O11" s="20" t="s">
        <v>90</v>
      </c>
      <c r="S11" s="20">
        <v>0</v>
      </c>
      <c r="T11" s="27" t="s">
        <v>163</v>
      </c>
      <c r="X11" s="20" t="s">
        <v>117</v>
      </c>
      <c r="Y11" s="20" t="s">
        <v>117</v>
      </c>
      <c r="AA11" s="20" t="s">
        <v>117</v>
      </c>
      <c r="AE11" s="20" t="s">
        <v>117</v>
      </c>
      <c r="AF11" s="20" t="s">
        <v>157</v>
      </c>
      <c r="AG11" s="20" t="s">
        <v>117</v>
      </c>
      <c r="AH11" s="20" t="s">
        <v>158</v>
      </c>
      <c r="AJ11" s="20" t="s">
        <v>117</v>
      </c>
      <c r="AL11" s="20" t="s">
        <v>96</v>
      </c>
      <c r="AR11" s="25" t="s">
        <v>75</v>
      </c>
      <c r="BC11" s="20" t="s">
        <v>99</v>
      </c>
      <c r="BD11" s="20" t="s">
        <v>100</v>
      </c>
      <c r="BE11" s="20" t="s">
        <v>159</v>
      </c>
    </row>
    <row r="12" spans="1:61" x14ac:dyDescent="0.25">
      <c r="A12">
        <v>2022</v>
      </c>
      <c r="B12" t="s">
        <v>164</v>
      </c>
      <c r="C12" t="s">
        <v>165</v>
      </c>
      <c r="D12" t="s">
        <v>166</v>
      </c>
      <c r="E12" t="s">
        <v>84</v>
      </c>
      <c r="F12" t="s">
        <v>62</v>
      </c>
      <c r="G12" t="s">
        <v>85</v>
      </c>
      <c r="H12" t="s">
        <v>167</v>
      </c>
      <c r="I12" t="s">
        <v>87</v>
      </c>
      <c r="J12" t="s">
        <v>168</v>
      </c>
      <c r="K12" t="s">
        <v>67</v>
      </c>
      <c r="L12" t="s">
        <v>68</v>
      </c>
      <c r="M12" t="s">
        <v>169</v>
      </c>
      <c r="N12">
        <v>3</v>
      </c>
      <c r="O12" t="s">
        <v>170</v>
      </c>
      <c r="S12">
        <v>0</v>
      </c>
      <c r="T12" s="16" t="s">
        <v>106</v>
      </c>
      <c r="U12" s="16" t="s">
        <v>106</v>
      </c>
      <c r="X12" t="s">
        <v>92</v>
      </c>
      <c r="Y12">
        <v>1</v>
      </c>
      <c r="Z12">
        <v>1</v>
      </c>
      <c r="AA12">
        <v>11</v>
      </c>
      <c r="AB12">
        <v>7</v>
      </c>
      <c r="AC12">
        <v>21</v>
      </c>
      <c r="AE12" t="s">
        <v>92</v>
      </c>
      <c r="AF12" t="s">
        <v>171</v>
      </c>
      <c r="AG12" t="s">
        <v>172</v>
      </c>
      <c r="AH12" t="s">
        <v>173</v>
      </c>
      <c r="AJ12">
        <v>3</v>
      </c>
      <c r="AK12">
        <v>3</v>
      </c>
      <c r="AO12">
        <v>8.1</v>
      </c>
      <c r="AP12">
        <f>AO12</f>
        <v>8.1</v>
      </c>
      <c r="AQ12">
        <v>0.7</v>
      </c>
      <c r="AR12" t="s">
        <v>174</v>
      </c>
      <c r="AS12" t="s">
        <v>75</v>
      </c>
      <c r="AW12">
        <v>4.5</v>
      </c>
      <c r="AY12">
        <v>0.8</v>
      </c>
      <c r="AZ12" t="s">
        <v>175</v>
      </c>
      <c r="BC12" t="s">
        <v>99</v>
      </c>
      <c r="BD12" t="s">
        <v>176</v>
      </c>
      <c r="BE12" t="s">
        <v>177</v>
      </c>
      <c r="BF12" t="s">
        <v>178</v>
      </c>
    </row>
    <row r="13" spans="1:61" x14ac:dyDescent="0.25">
      <c r="A13">
        <v>2022</v>
      </c>
      <c r="B13" t="s">
        <v>164</v>
      </c>
      <c r="C13" t="s">
        <v>165</v>
      </c>
      <c r="D13" t="s">
        <v>166</v>
      </c>
      <c r="E13" t="s">
        <v>84</v>
      </c>
      <c r="F13" t="s">
        <v>62</v>
      </c>
      <c r="G13" t="s">
        <v>85</v>
      </c>
      <c r="I13" t="s">
        <v>87</v>
      </c>
      <c r="K13" t="s">
        <v>67</v>
      </c>
      <c r="L13" t="s">
        <v>103</v>
      </c>
      <c r="M13" t="s">
        <v>169</v>
      </c>
      <c r="N13">
        <v>3</v>
      </c>
      <c r="O13" t="s">
        <v>104</v>
      </c>
      <c r="Q13">
        <v>3</v>
      </c>
      <c r="S13" t="s">
        <v>179</v>
      </c>
      <c r="T13" s="16" t="s">
        <v>106</v>
      </c>
      <c r="U13" s="16" t="s">
        <v>106</v>
      </c>
      <c r="W13">
        <v>15</v>
      </c>
      <c r="X13" t="s">
        <v>92</v>
      </c>
      <c r="Y13">
        <v>1</v>
      </c>
      <c r="Z13">
        <v>3</v>
      </c>
      <c r="AA13">
        <v>15</v>
      </c>
      <c r="AB13">
        <v>9</v>
      </c>
      <c r="AC13">
        <v>21</v>
      </c>
      <c r="AE13" t="s">
        <v>92</v>
      </c>
      <c r="AF13" t="s">
        <v>171</v>
      </c>
      <c r="AG13" t="s">
        <v>172</v>
      </c>
      <c r="AH13" t="s">
        <v>173</v>
      </c>
      <c r="AI13" t="s">
        <v>180</v>
      </c>
      <c r="AJ13">
        <v>5</v>
      </c>
      <c r="AK13">
        <v>5</v>
      </c>
      <c r="AO13">
        <v>7.8</v>
      </c>
      <c r="AP13">
        <f>AO13</f>
        <v>7.8</v>
      </c>
      <c r="AQ13">
        <v>0.2</v>
      </c>
      <c r="AR13" t="s">
        <v>174</v>
      </c>
      <c r="AS13" t="s">
        <v>75</v>
      </c>
      <c r="AW13">
        <v>4.0999999999999996</v>
      </c>
      <c r="AY13">
        <v>0.3</v>
      </c>
      <c r="AZ13" t="s">
        <v>175</v>
      </c>
      <c r="BC13" t="s">
        <v>99</v>
      </c>
      <c r="BD13" t="s">
        <v>176</v>
      </c>
      <c r="BE13" t="s">
        <v>177</v>
      </c>
      <c r="BF13" t="s">
        <v>178</v>
      </c>
    </row>
    <row r="14" spans="1:61" x14ac:dyDescent="0.25">
      <c r="A14">
        <v>2022</v>
      </c>
      <c r="B14" t="s">
        <v>164</v>
      </c>
      <c r="C14" t="s">
        <v>165</v>
      </c>
      <c r="D14" t="s">
        <v>166</v>
      </c>
      <c r="E14" t="s">
        <v>84</v>
      </c>
      <c r="F14" t="s">
        <v>62</v>
      </c>
      <c r="G14" t="s">
        <v>85</v>
      </c>
      <c r="H14" t="s">
        <v>181</v>
      </c>
      <c r="I14" t="s">
        <v>182</v>
      </c>
      <c r="J14" t="s">
        <v>168</v>
      </c>
      <c r="K14" t="s">
        <v>67</v>
      </c>
      <c r="L14" t="s">
        <v>68</v>
      </c>
      <c r="M14" t="s">
        <v>183</v>
      </c>
      <c r="N14">
        <v>3</v>
      </c>
      <c r="O14" t="s">
        <v>170</v>
      </c>
      <c r="S14">
        <v>0</v>
      </c>
      <c r="T14" s="16" t="s">
        <v>106</v>
      </c>
      <c r="U14" s="16" t="s">
        <v>106</v>
      </c>
      <c r="X14" t="s">
        <v>92</v>
      </c>
      <c r="Y14">
        <v>1</v>
      </c>
      <c r="Z14">
        <v>1</v>
      </c>
      <c r="AA14">
        <v>13</v>
      </c>
      <c r="AB14">
        <v>5</v>
      </c>
      <c r="AC14">
        <v>21</v>
      </c>
      <c r="AE14" t="s">
        <v>92</v>
      </c>
      <c r="AF14" t="s">
        <v>171</v>
      </c>
      <c r="AG14" t="s">
        <v>172</v>
      </c>
      <c r="AH14" t="s">
        <v>173</v>
      </c>
      <c r="AJ14">
        <v>1</v>
      </c>
      <c r="AK14">
        <v>1</v>
      </c>
      <c r="AO14">
        <v>9</v>
      </c>
      <c r="AP14">
        <f>AO14</f>
        <v>9</v>
      </c>
      <c r="AQ14">
        <v>0.3</v>
      </c>
      <c r="AR14" t="s">
        <v>174</v>
      </c>
      <c r="AS14" t="s">
        <v>75</v>
      </c>
      <c r="AW14">
        <v>5</v>
      </c>
      <c r="AY14">
        <v>0.2</v>
      </c>
      <c r="AZ14" t="s">
        <v>175</v>
      </c>
      <c r="BC14" t="s">
        <v>99</v>
      </c>
      <c r="BD14" t="s">
        <v>176</v>
      </c>
      <c r="BE14" t="s">
        <v>177</v>
      </c>
      <c r="BF14" t="s">
        <v>178</v>
      </c>
    </row>
    <row r="15" spans="1:61" s="4" customFormat="1" x14ac:dyDescent="0.25">
      <c r="A15" s="4">
        <v>2022</v>
      </c>
      <c r="B15" s="4" t="s">
        <v>164</v>
      </c>
      <c r="C15" s="4" t="s">
        <v>165</v>
      </c>
      <c r="D15" s="4" t="s">
        <v>166</v>
      </c>
      <c r="E15" s="4" t="s">
        <v>84</v>
      </c>
      <c r="F15" s="4" t="s">
        <v>62</v>
      </c>
      <c r="G15" s="4" t="s">
        <v>85</v>
      </c>
      <c r="I15" s="4" t="s">
        <v>182</v>
      </c>
      <c r="K15" s="4" t="s">
        <v>67</v>
      </c>
      <c r="L15" s="4" t="s">
        <v>184</v>
      </c>
      <c r="M15" s="4" t="s">
        <v>183</v>
      </c>
      <c r="N15" s="4">
        <v>3</v>
      </c>
      <c r="O15" s="4" t="s">
        <v>185</v>
      </c>
      <c r="Q15" s="4">
        <v>3</v>
      </c>
      <c r="S15" s="4" t="s">
        <v>179</v>
      </c>
      <c r="T15" s="7" t="s">
        <v>106</v>
      </c>
      <c r="U15" s="7" t="s">
        <v>186</v>
      </c>
      <c r="W15" s="4">
        <v>15</v>
      </c>
      <c r="X15" s="4" t="s">
        <v>92</v>
      </c>
      <c r="Y15" s="4">
        <v>1</v>
      </c>
      <c r="Z15" s="4">
        <v>3</v>
      </c>
      <c r="AA15" s="4">
        <v>13</v>
      </c>
      <c r="AB15" s="4">
        <v>9</v>
      </c>
      <c r="AC15" s="4">
        <v>21</v>
      </c>
      <c r="AE15" s="4" t="s">
        <v>92</v>
      </c>
      <c r="AF15" s="4" t="s">
        <v>171</v>
      </c>
      <c r="AG15" s="4" t="s">
        <v>172</v>
      </c>
      <c r="AH15" s="4" t="s">
        <v>173</v>
      </c>
      <c r="AI15" s="4" t="s">
        <v>180</v>
      </c>
      <c r="AJ15" s="4">
        <v>7</v>
      </c>
      <c r="AK15" s="4">
        <v>7</v>
      </c>
      <c r="AO15" s="4">
        <v>7.3</v>
      </c>
      <c r="AP15" s="4">
        <f>AO15</f>
        <v>7.3</v>
      </c>
      <c r="AQ15" s="4">
        <v>2</v>
      </c>
      <c r="AR15" s="4" t="s">
        <v>174</v>
      </c>
      <c r="AS15" s="4" t="s">
        <v>75</v>
      </c>
      <c r="AW15" s="4">
        <v>5</v>
      </c>
      <c r="AY15" s="4">
        <v>0</v>
      </c>
      <c r="AZ15" s="4" t="s">
        <v>175</v>
      </c>
      <c r="BC15" s="4" t="s">
        <v>99</v>
      </c>
      <c r="BD15" s="4" t="s">
        <v>176</v>
      </c>
      <c r="BE15" s="4" t="s">
        <v>177</v>
      </c>
      <c r="BF15" s="4" t="s">
        <v>178</v>
      </c>
    </row>
    <row r="16" spans="1:61" s="21" customFormat="1" x14ac:dyDescent="0.25">
      <c r="A16" s="21">
        <v>2022</v>
      </c>
      <c r="B16" s="21" t="s">
        <v>187</v>
      </c>
      <c r="C16" s="21" t="s">
        <v>188</v>
      </c>
      <c r="D16" s="21" t="s">
        <v>189</v>
      </c>
      <c r="E16" s="21" t="s">
        <v>84</v>
      </c>
      <c r="F16" s="21" t="s">
        <v>62</v>
      </c>
      <c r="G16" s="21" t="s">
        <v>63</v>
      </c>
      <c r="H16" s="21" t="s">
        <v>190</v>
      </c>
      <c r="I16" s="21" t="s">
        <v>87</v>
      </c>
      <c r="J16" s="21" t="s">
        <v>191</v>
      </c>
      <c r="K16" s="21" t="s">
        <v>192</v>
      </c>
      <c r="L16" s="21" t="s">
        <v>68</v>
      </c>
      <c r="N16" s="21">
        <v>9</v>
      </c>
      <c r="O16" s="21" t="s">
        <v>193</v>
      </c>
      <c r="S16" s="21" t="s">
        <v>179</v>
      </c>
      <c r="X16" s="21">
        <v>1</v>
      </c>
      <c r="Y16" s="21">
        <v>2</v>
      </c>
      <c r="AA16" s="21">
        <v>9</v>
      </c>
      <c r="AE16" s="21" t="s">
        <v>92</v>
      </c>
      <c r="AF16" s="21" t="s">
        <v>194</v>
      </c>
      <c r="AG16" s="21" t="s">
        <v>195</v>
      </c>
      <c r="AJ16" s="21">
        <v>4</v>
      </c>
      <c r="AL16" s="40">
        <v>29</v>
      </c>
      <c r="AO16" s="21" t="s">
        <v>96</v>
      </c>
      <c r="AR16" s="23" t="s">
        <v>196</v>
      </c>
      <c r="AS16" s="21" t="s">
        <v>197</v>
      </c>
      <c r="AT16" s="21" t="s">
        <v>96</v>
      </c>
      <c r="AW16" s="21" t="s">
        <v>96</v>
      </c>
      <c r="BB16" s="21" t="s">
        <v>77</v>
      </c>
      <c r="BD16" s="21" t="s">
        <v>198</v>
      </c>
      <c r="BE16" s="21" t="s">
        <v>199</v>
      </c>
    </row>
    <row r="17" spans="1:59" x14ac:dyDescent="0.25">
      <c r="A17">
        <v>2021</v>
      </c>
      <c r="B17" t="s">
        <v>200</v>
      </c>
      <c r="C17" t="s">
        <v>201</v>
      </c>
      <c r="D17" t="s">
        <v>202</v>
      </c>
      <c r="E17" t="s">
        <v>84</v>
      </c>
      <c r="F17" t="s">
        <v>62</v>
      </c>
      <c r="G17" t="s">
        <v>85</v>
      </c>
      <c r="H17" t="s">
        <v>203</v>
      </c>
      <c r="I17" t="s">
        <v>87</v>
      </c>
      <c r="J17" t="s">
        <v>204</v>
      </c>
      <c r="K17" t="s">
        <v>205</v>
      </c>
      <c r="L17" t="s">
        <v>68</v>
      </c>
      <c r="M17" t="s">
        <v>206</v>
      </c>
      <c r="N17">
        <v>3</v>
      </c>
      <c r="O17" t="s">
        <v>90</v>
      </c>
      <c r="T17" s="16" t="s">
        <v>106</v>
      </c>
      <c r="U17" s="16" t="s">
        <v>106</v>
      </c>
      <c r="X17" t="s">
        <v>92</v>
      </c>
      <c r="Y17">
        <v>1</v>
      </c>
      <c r="Z17">
        <v>2</v>
      </c>
      <c r="AA17">
        <v>7</v>
      </c>
      <c r="AB17">
        <v>3</v>
      </c>
      <c r="AE17" t="s">
        <v>92</v>
      </c>
      <c r="AF17" t="s">
        <v>207</v>
      </c>
      <c r="AG17" t="s">
        <v>92</v>
      </c>
      <c r="AJ17">
        <v>2</v>
      </c>
      <c r="AK17">
        <v>3</v>
      </c>
      <c r="AL17">
        <v>21.5</v>
      </c>
      <c r="AM17">
        <v>4.22</v>
      </c>
      <c r="AO17">
        <v>10.44</v>
      </c>
      <c r="AP17">
        <v>1</v>
      </c>
      <c r="AR17" t="s">
        <v>208</v>
      </c>
      <c r="AS17" t="s">
        <v>209</v>
      </c>
      <c r="AT17">
        <v>969</v>
      </c>
      <c r="AU17">
        <v>2.99</v>
      </c>
      <c r="AZ17" t="s">
        <v>120</v>
      </c>
      <c r="BA17" t="s">
        <v>76</v>
      </c>
      <c r="BB17" t="s">
        <v>77</v>
      </c>
      <c r="BC17" t="s">
        <v>77</v>
      </c>
      <c r="BD17" t="s">
        <v>210</v>
      </c>
    </row>
    <row r="18" spans="1:59" s="4" customFormat="1" x14ac:dyDescent="0.25">
      <c r="A18" s="4">
        <v>2021</v>
      </c>
      <c r="B18" s="4" t="s">
        <v>200</v>
      </c>
      <c r="C18" s="4" t="s">
        <v>201</v>
      </c>
      <c r="D18" s="4" t="s">
        <v>202</v>
      </c>
      <c r="E18" s="4" t="s">
        <v>84</v>
      </c>
      <c r="F18" s="4" t="s">
        <v>62</v>
      </c>
      <c r="G18" s="4" t="s">
        <v>85</v>
      </c>
      <c r="I18" s="4" t="s">
        <v>87</v>
      </c>
      <c r="K18" s="4" t="s">
        <v>205</v>
      </c>
      <c r="L18" s="4" t="s">
        <v>103</v>
      </c>
      <c r="M18" s="4" t="s">
        <v>206</v>
      </c>
      <c r="N18" s="4">
        <v>6</v>
      </c>
      <c r="O18" s="4" t="s">
        <v>104</v>
      </c>
      <c r="Q18" s="4">
        <v>6</v>
      </c>
      <c r="T18" s="7" t="s">
        <v>91</v>
      </c>
      <c r="U18" s="7" t="s">
        <v>91</v>
      </c>
      <c r="W18" s="4">
        <v>1</v>
      </c>
      <c r="X18" s="4" t="s">
        <v>92</v>
      </c>
      <c r="Y18" s="4">
        <v>1</v>
      </c>
      <c r="Z18" s="4">
        <v>2</v>
      </c>
      <c r="AA18" s="4">
        <v>12</v>
      </c>
      <c r="AB18" s="4">
        <v>5</v>
      </c>
      <c r="AE18" s="4" t="s">
        <v>92</v>
      </c>
      <c r="AF18" s="4" t="s">
        <v>207</v>
      </c>
      <c r="AG18" s="4" t="s">
        <v>92</v>
      </c>
      <c r="AI18" s="4" t="s">
        <v>211</v>
      </c>
      <c r="AJ18" s="4">
        <v>5</v>
      </c>
      <c r="AK18" s="4">
        <v>5</v>
      </c>
      <c r="AL18" s="4">
        <v>19.54</v>
      </c>
      <c r="AM18" s="4">
        <v>3.68</v>
      </c>
      <c r="AO18" s="4">
        <v>10.14</v>
      </c>
      <c r="AP18" s="4">
        <v>1</v>
      </c>
      <c r="AR18" s="4" t="s">
        <v>208</v>
      </c>
      <c r="AS18" s="4" t="s">
        <v>209</v>
      </c>
      <c r="AT18" s="4">
        <v>235</v>
      </c>
      <c r="AU18" s="4">
        <v>2.37</v>
      </c>
      <c r="AZ18" s="4" t="s">
        <v>120</v>
      </c>
      <c r="BA18" s="4" t="s">
        <v>76</v>
      </c>
      <c r="BB18" s="4" t="s">
        <v>77</v>
      </c>
      <c r="BC18" s="4" t="s">
        <v>77</v>
      </c>
      <c r="BD18" s="4" t="s">
        <v>210</v>
      </c>
    </row>
    <row r="19" spans="1:59" s="5" customFormat="1" x14ac:dyDescent="0.25">
      <c r="A19" s="5">
        <v>2021</v>
      </c>
      <c r="B19" s="5" t="s">
        <v>212</v>
      </c>
      <c r="C19" s="5" t="s">
        <v>213</v>
      </c>
      <c r="D19" s="5" t="s">
        <v>214</v>
      </c>
      <c r="E19" s="5" t="s">
        <v>84</v>
      </c>
      <c r="F19" s="5" t="s">
        <v>62</v>
      </c>
      <c r="G19" s="5" t="s">
        <v>63</v>
      </c>
      <c r="H19" s="5" t="s">
        <v>215</v>
      </c>
      <c r="I19" s="5" t="s">
        <v>87</v>
      </c>
      <c r="J19" s="5" t="s">
        <v>216</v>
      </c>
      <c r="K19" s="5" t="s">
        <v>217</v>
      </c>
      <c r="L19" s="5" t="s">
        <v>68</v>
      </c>
      <c r="N19" s="5">
        <v>12</v>
      </c>
      <c r="O19" s="5" t="s">
        <v>218</v>
      </c>
      <c r="P19" s="5">
        <v>10</v>
      </c>
      <c r="T19" s="5" t="s">
        <v>219</v>
      </c>
      <c r="U19" s="29" t="s">
        <v>220</v>
      </c>
      <c r="X19" s="5">
        <v>5</v>
      </c>
      <c r="Y19" s="5">
        <v>2</v>
      </c>
      <c r="Z19" s="5">
        <v>4</v>
      </c>
      <c r="AA19" s="5">
        <v>10</v>
      </c>
      <c r="AB19" s="5">
        <v>7</v>
      </c>
      <c r="AE19" s="5">
        <v>1</v>
      </c>
      <c r="AF19" s="5" t="s">
        <v>221</v>
      </c>
      <c r="AG19" s="5" t="s">
        <v>222</v>
      </c>
      <c r="AH19" s="5" t="s">
        <v>223</v>
      </c>
      <c r="AJ19" s="5">
        <v>4</v>
      </c>
      <c r="AL19" s="5" t="s">
        <v>117</v>
      </c>
      <c r="AM19" s="5" t="s">
        <v>117</v>
      </c>
      <c r="AO19" s="5">
        <v>1.84</v>
      </c>
      <c r="AP19" s="5">
        <f>AO19</f>
        <v>1.84</v>
      </c>
      <c r="AR19" s="5" t="s">
        <v>224</v>
      </c>
      <c r="AS19" s="5" t="str">
        <f>AR19</f>
        <v>Log10 REU/mL</v>
      </c>
      <c r="BB19" s="5" t="s">
        <v>77</v>
      </c>
      <c r="BC19" s="5" t="s">
        <v>99</v>
      </c>
      <c r="BD19" s="5" t="s">
        <v>225</v>
      </c>
      <c r="BE19" s="5" t="s">
        <v>226</v>
      </c>
    </row>
    <row r="20" spans="1:59" x14ac:dyDescent="0.25">
      <c r="A20">
        <v>2024</v>
      </c>
      <c r="B20" t="s">
        <v>227</v>
      </c>
      <c r="C20" t="s">
        <v>228</v>
      </c>
      <c r="D20" t="s">
        <v>229</v>
      </c>
      <c r="E20" t="s">
        <v>84</v>
      </c>
      <c r="F20" t="s">
        <v>62</v>
      </c>
      <c r="G20" t="s">
        <v>85</v>
      </c>
      <c r="H20" t="s">
        <v>230</v>
      </c>
      <c r="I20" t="s">
        <v>87</v>
      </c>
      <c r="J20" t="s">
        <v>231</v>
      </c>
      <c r="K20" t="s">
        <v>232</v>
      </c>
      <c r="L20" t="s">
        <v>68</v>
      </c>
      <c r="M20" t="s">
        <v>233</v>
      </c>
      <c r="N20">
        <v>8</v>
      </c>
      <c r="O20" t="s">
        <v>90</v>
      </c>
      <c r="T20" s="16" t="s">
        <v>234</v>
      </c>
      <c r="U20" s="16" t="s">
        <v>234</v>
      </c>
      <c r="X20" t="s">
        <v>92</v>
      </c>
      <c r="Y20">
        <v>1</v>
      </c>
      <c r="Z20">
        <v>1</v>
      </c>
      <c r="AA20">
        <v>4</v>
      </c>
      <c r="AB20">
        <v>4</v>
      </c>
      <c r="AE20" t="s">
        <v>92</v>
      </c>
      <c r="AG20" t="s">
        <v>92</v>
      </c>
      <c r="AJ20">
        <v>3</v>
      </c>
      <c r="AK20">
        <v>3</v>
      </c>
      <c r="AO20">
        <v>555314</v>
      </c>
      <c r="AP20" s="3">
        <f>LOG10(AO20*1000)</f>
        <v>8.7445386225921471</v>
      </c>
      <c r="AR20" t="s">
        <v>235</v>
      </c>
      <c r="AS20" t="s">
        <v>75</v>
      </c>
      <c r="AW20">
        <v>129705</v>
      </c>
      <c r="AX20">
        <v>5.1100000000000003</v>
      </c>
      <c r="AZ20" t="s">
        <v>120</v>
      </c>
      <c r="BA20" t="s">
        <v>76</v>
      </c>
      <c r="BC20" t="s">
        <v>99</v>
      </c>
      <c r="BD20" t="s">
        <v>100</v>
      </c>
      <c r="BE20" t="s">
        <v>199</v>
      </c>
      <c r="BF20" t="s">
        <v>236</v>
      </c>
    </row>
    <row r="21" spans="1:59" s="4" customFormat="1" x14ac:dyDescent="0.25">
      <c r="A21" s="4">
        <v>2024</v>
      </c>
      <c r="B21" s="4" t="s">
        <v>227</v>
      </c>
      <c r="C21" s="4" t="s">
        <v>228</v>
      </c>
      <c r="D21" s="4" t="s">
        <v>229</v>
      </c>
      <c r="E21" s="4" t="s">
        <v>84</v>
      </c>
      <c r="F21" s="4" t="s">
        <v>62</v>
      </c>
      <c r="G21" s="4" t="s">
        <v>85</v>
      </c>
      <c r="I21" s="4" t="s">
        <v>87</v>
      </c>
      <c r="K21" s="4" t="s">
        <v>232</v>
      </c>
      <c r="L21" s="4" t="s">
        <v>103</v>
      </c>
      <c r="M21" s="4" t="s">
        <v>233</v>
      </c>
      <c r="N21" s="4">
        <v>8</v>
      </c>
      <c r="O21" s="4" t="s">
        <v>104</v>
      </c>
      <c r="Q21" s="4">
        <v>8</v>
      </c>
      <c r="T21" s="7" t="s">
        <v>234</v>
      </c>
      <c r="U21" s="7" t="s">
        <v>234</v>
      </c>
      <c r="W21" s="4">
        <v>0.5</v>
      </c>
      <c r="X21" s="4" t="s">
        <v>92</v>
      </c>
      <c r="Y21" s="4">
        <v>1</v>
      </c>
      <c r="Z21" s="4">
        <v>2</v>
      </c>
      <c r="AA21" s="4">
        <v>4</v>
      </c>
      <c r="AB21" s="4">
        <v>4</v>
      </c>
      <c r="AE21" s="4" t="s">
        <v>92</v>
      </c>
      <c r="AG21" s="4" t="s">
        <v>92</v>
      </c>
      <c r="AI21" s="4" t="s">
        <v>237</v>
      </c>
      <c r="AJ21" s="4">
        <v>6</v>
      </c>
      <c r="AK21" s="4">
        <v>6</v>
      </c>
      <c r="AO21" s="4">
        <v>3976296</v>
      </c>
      <c r="AP21" s="15">
        <f>LOG10(AO21*1000)</f>
        <v>9.5994787063041933</v>
      </c>
      <c r="AR21" s="4" t="s">
        <v>235</v>
      </c>
      <c r="AS21" s="4" t="s">
        <v>75</v>
      </c>
      <c r="AW21" s="4">
        <v>342341</v>
      </c>
      <c r="AX21" s="4">
        <v>5.53</v>
      </c>
      <c r="AZ21" s="4" t="s">
        <v>120</v>
      </c>
      <c r="BA21" s="4" t="s">
        <v>76</v>
      </c>
      <c r="BC21" s="4" t="s">
        <v>99</v>
      </c>
      <c r="BD21" s="4" t="s">
        <v>100</v>
      </c>
      <c r="BE21" s="4" t="s">
        <v>199</v>
      </c>
      <c r="BF21" s="4" t="s">
        <v>236</v>
      </c>
    </row>
    <row r="22" spans="1:59" x14ac:dyDescent="0.25">
      <c r="A22">
        <v>2022</v>
      </c>
      <c r="B22" t="s">
        <v>238</v>
      </c>
      <c r="C22" t="s">
        <v>239</v>
      </c>
      <c r="D22" t="s">
        <v>166</v>
      </c>
      <c r="E22" t="s">
        <v>84</v>
      </c>
      <c r="F22" t="s">
        <v>62</v>
      </c>
      <c r="G22" t="s">
        <v>85</v>
      </c>
      <c r="H22" t="s">
        <v>240</v>
      </c>
      <c r="I22" t="s">
        <v>87</v>
      </c>
      <c r="J22" t="s">
        <v>241</v>
      </c>
      <c r="K22" t="s">
        <v>232</v>
      </c>
      <c r="L22" t="s">
        <v>68</v>
      </c>
      <c r="M22" t="s">
        <v>242</v>
      </c>
      <c r="N22">
        <v>4</v>
      </c>
      <c r="O22" t="s">
        <v>90</v>
      </c>
      <c r="S22">
        <v>0</v>
      </c>
      <c r="T22" s="16"/>
      <c r="U22" s="16" t="s">
        <v>243</v>
      </c>
      <c r="X22" t="s">
        <v>117</v>
      </c>
      <c r="Z22">
        <v>1</v>
      </c>
      <c r="AB22">
        <v>9</v>
      </c>
      <c r="AE22" t="s">
        <v>117</v>
      </c>
      <c r="AF22" t="s">
        <v>244</v>
      </c>
      <c r="AG22" t="s">
        <v>117</v>
      </c>
      <c r="AK22">
        <v>3</v>
      </c>
      <c r="AW22">
        <v>7</v>
      </c>
      <c r="AX22" s="3">
        <f>LOG10(2^AW22)</f>
        <v>2.1072099696478683</v>
      </c>
      <c r="AZ22" t="s">
        <v>245</v>
      </c>
      <c r="BA22" t="s">
        <v>76</v>
      </c>
      <c r="BC22" t="s">
        <v>99</v>
      </c>
      <c r="BD22" t="s">
        <v>100</v>
      </c>
      <c r="BF22" t="s">
        <v>246</v>
      </c>
    </row>
    <row r="23" spans="1:59" s="4" customFormat="1" x14ac:dyDescent="0.25">
      <c r="A23" s="4">
        <v>2022</v>
      </c>
      <c r="B23" s="4" t="s">
        <v>238</v>
      </c>
      <c r="C23" s="4" t="s">
        <v>239</v>
      </c>
      <c r="D23" s="4" t="s">
        <v>166</v>
      </c>
      <c r="E23" s="4" t="s">
        <v>84</v>
      </c>
      <c r="F23" s="4" t="s">
        <v>62</v>
      </c>
      <c r="G23" s="4" t="s">
        <v>85</v>
      </c>
      <c r="I23" s="4" t="s">
        <v>87</v>
      </c>
      <c r="K23" s="4" t="s">
        <v>232</v>
      </c>
      <c r="L23" s="4" t="s">
        <v>103</v>
      </c>
      <c r="M23" s="4" t="s">
        <v>242</v>
      </c>
      <c r="N23" s="4">
        <v>4</v>
      </c>
      <c r="O23" s="4" t="s">
        <v>104</v>
      </c>
      <c r="Q23" s="4">
        <v>4</v>
      </c>
      <c r="S23" s="4">
        <v>0</v>
      </c>
      <c r="T23" s="7"/>
      <c r="U23" s="7" t="s">
        <v>247</v>
      </c>
      <c r="W23" s="4">
        <v>10</v>
      </c>
      <c r="X23" s="4" t="s">
        <v>117</v>
      </c>
      <c r="Z23" s="4">
        <v>2</v>
      </c>
      <c r="AB23" s="4">
        <v>6</v>
      </c>
      <c r="AE23" s="4" t="s">
        <v>117</v>
      </c>
      <c r="AF23" s="4" t="s">
        <v>248</v>
      </c>
      <c r="AG23" s="4" t="s">
        <v>117</v>
      </c>
      <c r="AK23" s="4">
        <v>3</v>
      </c>
      <c r="AW23" s="4">
        <v>5.72</v>
      </c>
      <c r="AX23" s="15">
        <f>LOG10(2^AW23)</f>
        <v>1.7218915751979722</v>
      </c>
      <c r="AZ23" s="4" t="s">
        <v>245</v>
      </c>
      <c r="BA23" s="4" t="s">
        <v>76</v>
      </c>
      <c r="BC23" s="4" t="s">
        <v>99</v>
      </c>
      <c r="BD23" s="4" t="s">
        <v>100</v>
      </c>
      <c r="BF23" s="4" t="s">
        <v>246</v>
      </c>
    </row>
    <row r="24" spans="1:59" s="18" customFormat="1" x14ac:dyDescent="0.25">
      <c r="A24" s="18">
        <v>2022</v>
      </c>
      <c r="B24" s="18" t="s">
        <v>249</v>
      </c>
      <c r="C24" s="18" t="s">
        <v>250</v>
      </c>
      <c r="D24" s="18" t="s">
        <v>251</v>
      </c>
      <c r="E24" s="18" t="s">
        <v>84</v>
      </c>
      <c r="F24" s="18" t="s">
        <v>62</v>
      </c>
      <c r="G24" s="18" t="s">
        <v>85</v>
      </c>
      <c r="H24" s="18" t="s">
        <v>252</v>
      </c>
      <c r="I24" s="18" t="s">
        <v>253</v>
      </c>
      <c r="J24" s="18" t="s">
        <v>254</v>
      </c>
      <c r="K24" s="18" t="s">
        <v>217</v>
      </c>
      <c r="L24" s="18" t="s">
        <v>68</v>
      </c>
      <c r="M24" s="18" t="s">
        <v>255</v>
      </c>
      <c r="N24" s="18">
        <v>4</v>
      </c>
      <c r="O24" s="18" t="s">
        <v>90</v>
      </c>
      <c r="S24" s="18" t="s">
        <v>256</v>
      </c>
      <c r="T24" s="18" t="s">
        <v>243</v>
      </c>
      <c r="U24" s="18" t="s">
        <v>243</v>
      </c>
      <c r="X24" s="18" t="s">
        <v>92</v>
      </c>
      <c r="Y24" s="18">
        <v>2</v>
      </c>
      <c r="Z24" s="18">
        <v>2</v>
      </c>
      <c r="AA24" s="18">
        <v>10</v>
      </c>
      <c r="AB24" s="18">
        <v>6</v>
      </c>
      <c r="AC24" s="18" t="s">
        <v>257</v>
      </c>
      <c r="AE24" s="18" t="s">
        <v>92</v>
      </c>
      <c r="AF24" s="18" t="s">
        <v>258</v>
      </c>
      <c r="AG24" s="18" t="s">
        <v>259</v>
      </c>
      <c r="AH24" s="18" t="s">
        <v>260</v>
      </c>
      <c r="AJ24" s="18">
        <v>6</v>
      </c>
      <c r="AK24" s="18">
        <v>4</v>
      </c>
      <c r="AL24" s="41">
        <v>4.3356666666666666</v>
      </c>
      <c r="AM24" s="41">
        <f>AL24</f>
        <v>4.3356666666666666</v>
      </c>
      <c r="AO24" s="41">
        <v>4.1656666666666666</v>
      </c>
      <c r="AP24" s="41">
        <f>AO24</f>
        <v>4.1656666666666666</v>
      </c>
      <c r="AR24" s="19" t="s">
        <v>224</v>
      </c>
      <c r="AS24" s="18" t="str">
        <f>AR24</f>
        <v>Log10 REU/mL</v>
      </c>
      <c r="AW24" s="41">
        <v>2.6416666666666671</v>
      </c>
      <c r="AZ24" s="19" t="s">
        <v>224</v>
      </c>
      <c r="BB24" s="18" t="s">
        <v>77</v>
      </c>
      <c r="BC24" s="18" t="s">
        <v>99</v>
      </c>
      <c r="BD24" s="18" t="s">
        <v>261</v>
      </c>
      <c r="BE24" s="18" t="s">
        <v>262</v>
      </c>
      <c r="BF24" s="18" t="s">
        <v>263</v>
      </c>
    </row>
    <row r="25" spans="1:59" s="18" customFormat="1" x14ac:dyDescent="0.25">
      <c r="A25" s="18">
        <v>2022</v>
      </c>
      <c r="B25" s="18" t="s">
        <v>249</v>
      </c>
      <c r="C25" s="18" t="s">
        <v>250</v>
      </c>
      <c r="D25" s="18" t="s">
        <v>251</v>
      </c>
      <c r="E25" s="18" t="s">
        <v>84</v>
      </c>
      <c r="F25" s="18" t="s">
        <v>62</v>
      </c>
      <c r="G25" s="18" t="s">
        <v>85</v>
      </c>
      <c r="I25" s="18" t="s">
        <v>253</v>
      </c>
      <c r="K25" s="18" t="s">
        <v>217</v>
      </c>
      <c r="L25" s="18" t="s">
        <v>103</v>
      </c>
      <c r="M25" s="18" t="s">
        <v>255</v>
      </c>
      <c r="N25" s="18">
        <v>8</v>
      </c>
      <c r="Q25" s="18">
        <v>6</v>
      </c>
      <c r="S25" s="18" t="s">
        <v>256</v>
      </c>
      <c r="T25" s="26" t="s">
        <v>264</v>
      </c>
      <c r="W25" s="18">
        <v>13</v>
      </c>
      <c r="X25" s="18" t="s">
        <v>92</v>
      </c>
      <c r="Y25" s="18">
        <v>4</v>
      </c>
      <c r="AA25" s="18">
        <v>10</v>
      </c>
      <c r="AC25" s="18" t="s">
        <v>265</v>
      </c>
      <c r="AE25" s="18" t="s">
        <v>92</v>
      </c>
      <c r="AF25" s="18" t="s">
        <v>258</v>
      </c>
      <c r="AG25" s="18" t="s">
        <v>259</v>
      </c>
      <c r="AH25" s="18" t="s">
        <v>260</v>
      </c>
      <c r="AI25" s="18" t="s">
        <v>266</v>
      </c>
      <c r="AJ25" s="18">
        <v>8</v>
      </c>
      <c r="AL25" s="41">
        <v>3.5166666666666671</v>
      </c>
      <c r="AM25" s="41">
        <f t="shared" ref="AM25" si="0">AL25</f>
        <v>3.5166666666666671</v>
      </c>
      <c r="AO25" s="41">
        <v>3.4589999999999996</v>
      </c>
      <c r="AP25" s="41">
        <f t="shared" ref="AP25:AP26" si="1">AO25</f>
        <v>3.4589999999999996</v>
      </c>
      <c r="AR25" s="19" t="s">
        <v>224</v>
      </c>
      <c r="AS25" s="18" t="str">
        <f>AR25</f>
        <v>Log10 REU/mL</v>
      </c>
      <c r="BB25" s="18" t="s">
        <v>77</v>
      </c>
      <c r="BC25" s="18" t="s">
        <v>99</v>
      </c>
      <c r="BD25" s="18" t="s">
        <v>261</v>
      </c>
      <c r="BE25" s="18" t="s">
        <v>262</v>
      </c>
      <c r="BF25" s="18" t="s">
        <v>263</v>
      </c>
    </row>
    <row r="26" spans="1:59" s="18" customFormat="1" x14ac:dyDescent="0.25">
      <c r="A26" s="18">
        <v>2022</v>
      </c>
      <c r="B26" s="18" t="s">
        <v>249</v>
      </c>
      <c r="C26" s="18" t="s">
        <v>250</v>
      </c>
      <c r="D26" s="18" t="s">
        <v>251</v>
      </c>
      <c r="E26" s="18" t="s">
        <v>84</v>
      </c>
      <c r="F26" s="18" t="s">
        <v>62</v>
      </c>
      <c r="G26" s="18" t="s">
        <v>85</v>
      </c>
      <c r="H26" s="18" t="s">
        <v>252</v>
      </c>
      <c r="I26" s="18" t="s">
        <v>253</v>
      </c>
      <c r="J26" s="18" t="s">
        <v>254</v>
      </c>
      <c r="K26" s="18" t="s">
        <v>217</v>
      </c>
      <c r="L26" s="18" t="s">
        <v>267</v>
      </c>
      <c r="M26" s="18" t="s">
        <v>268</v>
      </c>
      <c r="N26" s="18">
        <v>4</v>
      </c>
      <c r="O26" s="18" t="s">
        <v>269</v>
      </c>
      <c r="Q26" s="18" t="s">
        <v>270</v>
      </c>
      <c r="T26" s="26" t="s">
        <v>271</v>
      </c>
      <c r="X26" s="18" t="s">
        <v>117</v>
      </c>
      <c r="Y26" s="18">
        <v>2</v>
      </c>
      <c r="Z26" s="18">
        <v>0</v>
      </c>
      <c r="AA26" s="18">
        <v>2</v>
      </c>
      <c r="AB26" s="18" t="s">
        <v>92</v>
      </c>
      <c r="AC26" s="18">
        <v>0</v>
      </c>
      <c r="AD26" s="18">
        <v>0</v>
      </c>
      <c r="AE26" s="18" t="s">
        <v>117</v>
      </c>
      <c r="AF26" s="18" t="s">
        <v>272</v>
      </c>
      <c r="AG26" s="18" t="s">
        <v>117</v>
      </c>
      <c r="AH26" s="18" t="s">
        <v>273</v>
      </c>
      <c r="AJ26" s="18">
        <v>2</v>
      </c>
      <c r="AO26" s="18">
        <v>2.1</v>
      </c>
      <c r="AP26" s="18">
        <f t="shared" si="1"/>
        <v>2.1</v>
      </c>
      <c r="AR26" s="19" t="s">
        <v>224</v>
      </c>
      <c r="AS26" s="18" t="str">
        <f>AR26</f>
        <v>Log10 REU/mL</v>
      </c>
      <c r="BB26" s="18" t="s">
        <v>77</v>
      </c>
      <c r="BC26" s="18" t="s">
        <v>99</v>
      </c>
      <c r="BD26" s="18" t="s">
        <v>261</v>
      </c>
      <c r="BE26" s="18" t="s">
        <v>262</v>
      </c>
      <c r="BF26" s="18" t="s">
        <v>263</v>
      </c>
    </row>
    <row r="27" spans="1:59" s="20" customFormat="1" x14ac:dyDescent="0.25">
      <c r="A27" s="20">
        <v>2022</v>
      </c>
      <c r="B27" s="20" t="s">
        <v>249</v>
      </c>
      <c r="C27" s="20" t="s">
        <v>250</v>
      </c>
      <c r="D27" s="20" t="s">
        <v>251</v>
      </c>
      <c r="E27" s="20" t="s">
        <v>84</v>
      </c>
      <c r="F27" s="20" t="s">
        <v>62</v>
      </c>
      <c r="G27" s="20" t="s">
        <v>85</v>
      </c>
      <c r="I27" s="20" t="s">
        <v>253</v>
      </c>
      <c r="K27" s="20" t="s">
        <v>217</v>
      </c>
      <c r="L27" s="20" t="s">
        <v>103</v>
      </c>
      <c r="M27" s="20" t="s">
        <v>268</v>
      </c>
      <c r="N27" s="20">
        <v>8</v>
      </c>
      <c r="Q27" s="20">
        <v>0</v>
      </c>
      <c r="T27" s="27" t="s">
        <v>274</v>
      </c>
      <c r="W27" s="20">
        <v>13</v>
      </c>
      <c r="X27" s="20" t="s">
        <v>117</v>
      </c>
      <c r="Y27" s="20">
        <v>0</v>
      </c>
      <c r="Z27" s="20">
        <v>0</v>
      </c>
      <c r="AA27" s="20">
        <v>0</v>
      </c>
      <c r="AB27" s="20" t="s">
        <v>92</v>
      </c>
      <c r="AC27" s="20">
        <v>0</v>
      </c>
      <c r="AD27" s="20">
        <v>0</v>
      </c>
      <c r="AE27" s="20" t="s">
        <v>117</v>
      </c>
      <c r="AF27" s="20" t="s">
        <v>272</v>
      </c>
      <c r="AG27" s="20" t="s">
        <v>117</v>
      </c>
      <c r="AH27" s="20" t="s">
        <v>275</v>
      </c>
      <c r="AI27" s="20" t="s">
        <v>266</v>
      </c>
      <c r="AJ27" s="20" t="s">
        <v>117</v>
      </c>
      <c r="AL27" s="18"/>
      <c r="AM27" s="18"/>
      <c r="AO27" s="18"/>
      <c r="AP27" s="18"/>
      <c r="AR27" s="25"/>
      <c r="BB27" s="20" t="s">
        <v>77</v>
      </c>
      <c r="BC27" s="20" t="s">
        <v>99</v>
      </c>
      <c r="BD27" s="20" t="s">
        <v>261</v>
      </c>
      <c r="BE27" s="18" t="s">
        <v>262</v>
      </c>
      <c r="BF27" s="18" t="s">
        <v>263</v>
      </c>
    </row>
    <row r="28" spans="1:59" s="21" customFormat="1" x14ac:dyDescent="0.25">
      <c r="A28" s="21">
        <v>2022</v>
      </c>
      <c r="B28" s="21" t="s">
        <v>276</v>
      </c>
      <c r="C28" s="21" t="s">
        <v>277</v>
      </c>
      <c r="D28" s="21" t="s">
        <v>278</v>
      </c>
      <c r="E28" s="21" t="s">
        <v>84</v>
      </c>
      <c r="F28" s="21" t="s">
        <v>62</v>
      </c>
      <c r="G28" s="21" t="s">
        <v>63</v>
      </c>
      <c r="H28" s="21" t="s">
        <v>279</v>
      </c>
      <c r="I28" s="21" t="s">
        <v>87</v>
      </c>
      <c r="J28" s="21" t="s">
        <v>280</v>
      </c>
      <c r="K28" s="21" t="s">
        <v>113</v>
      </c>
      <c r="L28" s="21" t="s">
        <v>68</v>
      </c>
      <c r="N28" s="21">
        <v>20</v>
      </c>
      <c r="O28" s="21" t="s">
        <v>90</v>
      </c>
      <c r="T28" s="22" t="s">
        <v>115</v>
      </c>
      <c r="X28" s="21" t="s">
        <v>117</v>
      </c>
      <c r="Y28" s="21">
        <v>3</v>
      </c>
      <c r="AA28" s="21">
        <v>9</v>
      </c>
      <c r="AE28" s="21" t="s">
        <v>117</v>
      </c>
      <c r="AF28" s="21" t="s">
        <v>281</v>
      </c>
      <c r="AG28" s="21" t="s">
        <v>117</v>
      </c>
      <c r="AJ28" s="21">
        <v>3</v>
      </c>
      <c r="AO28" s="34">
        <v>8.0666666666666664</v>
      </c>
      <c r="AP28" s="34">
        <f t="shared" ref="AP28:AP41" si="2">AO28</f>
        <v>8.0666666666666664</v>
      </c>
      <c r="AR28" s="21" t="s">
        <v>75</v>
      </c>
      <c r="AS28" s="21" t="s">
        <v>75</v>
      </c>
      <c r="AZ28" s="23"/>
      <c r="BC28" s="21" t="s">
        <v>99</v>
      </c>
      <c r="BD28" s="21" t="s">
        <v>100</v>
      </c>
      <c r="BE28" s="21" t="s">
        <v>282</v>
      </c>
    </row>
    <row r="29" spans="1:59" s="18" customFormat="1" x14ac:dyDescent="0.25">
      <c r="A29">
        <v>2020</v>
      </c>
      <c r="B29" t="s">
        <v>283</v>
      </c>
      <c r="C29" t="s">
        <v>284</v>
      </c>
      <c r="D29"/>
      <c r="E29" t="s">
        <v>84</v>
      </c>
      <c r="F29" t="s">
        <v>62</v>
      </c>
      <c r="G29" t="s">
        <v>85</v>
      </c>
      <c r="H29"/>
      <c r="I29" t="s">
        <v>87</v>
      </c>
      <c r="J29"/>
      <c r="K29" t="s">
        <v>285</v>
      </c>
      <c r="L29" t="s">
        <v>103</v>
      </c>
      <c r="M29" t="s">
        <v>286</v>
      </c>
      <c r="N29">
        <v>6</v>
      </c>
      <c r="O29" t="s">
        <v>104</v>
      </c>
      <c r="P29"/>
      <c r="Q29">
        <v>6</v>
      </c>
      <c r="R29"/>
      <c r="S29">
        <v>6</v>
      </c>
      <c r="T29"/>
      <c r="U29" s="16" t="s">
        <v>91</v>
      </c>
      <c r="V29"/>
      <c r="W29">
        <v>11</v>
      </c>
      <c r="X29">
        <v>4</v>
      </c>
      <c r="Y29">
        <v>2</v>
      </c>
      <c r="Z29">
        <v>4</v>
      </c>
      <c r="AA29">
        <v>8</v>
      </c>
      <c r="AB29">
        <v>6</v>
      </c>
      <c r="AC29">
        <v>12</v>
      </c>
      <c r="AD29"/>
      <c r="AE29">
        <v>3</v>
      </c>
      <c r="AF29" t="s">
        <v>287</v>
      </c>
      <c r="AG29" t="s">
        <v>288</v>
      </c>
      <c r="AH29"/>
      <c r="AI29" t="s">
        <v>289</v>
      </c>
      <c r="AJ29">
        <v>4</v>
      </c>
      <c r="AK29">
        <v>4</v>
      </c>
      <c r="AL29">
        <v>0.85</v>
      </c>
      <c r="AM29">
        <f>AL29</f>
        <v>0.85</v>
      </c>
      <c r="AN29">
        <v>0.48</v>
      </c>
      <c r="AO29">
        <v>3.27</v>
      </c>
      <c r="AP29">
        <f t="shared" si="2"/>
        <v>3.27</v>
      </c>
      <c r="AQ29">
        <v>1.31</v>
      </c>
      <c r="AR29" t="s">
        <v>174</v>
      </c>
      <c r="AS29" t="s">
        <v>75</v>
      </c>
      <c r="AT29" t="s">
        <v>117</v>
      </c>
      <c r="AU29"/>
      <c r="AV29" t="s">
        <v>117</v>
      </c>
      <c r="AW29">
        <v>2.4</v>
      </c>
      <c r="AX29">
        <f>AW29</f>
        <v>2.4</v>
      </c>
      <c r="AY29">
        <v>1.17</v>
      </c>
      <c r="AZ29" t="s">
        <v>76</v>
      </c>
      <c r="BA29" t="str">
        <f t="shared" ref="BA29:BA41" si="3">AZ29</f>
        <v>Log10TCID50/mL</v>
      </c>
      <c r="BB29"/>
      <c r="BC29" t="s">
        <v>99</v>
      </c>
      <c r="BD29" t="s">
        <v>290</v>
      </c>
      <c r="BE29" t="s">
        <v>291</v>
      </c>
      <c r="BF29" t="s">
        <v>292</v>
      </c>
      <c r="BG29"/>
    </row>
    <row r="30" spans="1:59" s="18" customFormat="1" x14ac:dyDescent="0.25">
      <c r="A30">
        <v>2020</v>
      </c>
      <c r="B30" t="s">
        <v>283</v>
      </c>
      <c r="C30" t="s">
        <v>284</v>
      </c>
      <c r="D30"/>
      <c r="E30" t="s">
        <v>84</v>
      </c>
      <c r="F30" t="s">
        <v>62</v>
      </c>
      <c r="G30" t="s">
        <v>85</v>
      </c>
      <c r="H30" t="s">
        <v>293</v>
      </c>
      <c r="I30" t="s">
        <v>87</v>
      </c>
      <c r="J30" t="s">
        <v>294</v>
      </c>
      <c r="K30" t="s">
        <v>285</v>
      </c>
      <c r="L30" t="s">
        <v>68</v>
      </c>
      <c r="M30" t="s">
        <v>286</v>
      </c>
      <c r="N30">
        <v>6</v>
      </c>
      <c r="O30" t="s">
        <v>90</v>
      </c>
      <c r="P30"/>
      <c r="Q30">
        <v>6</v>
      </c>
      <c r="R30"/>
      <c r="S30">
        <v>6</v>
      </c>
      <c r="T30"/>
      <c r="U30" s="16" t="s">
        <v>91</v>
      </c>
      <c r="V30"/>
      <c r="W30"/>
      <c r="X30">
        <v>2</v>
      </c>
      <c r="Y30">
        <v>2</v>
      </c>
      <c r="Z30">
        <v>2</v>
      </c>
      <c r="AA30">
        <v>8</v>
      </c>
      <c r="AB30">
        <v>6</v>
      </c>
      <c r="AC30">
        <v>12</v>
      </c>
      <c r="AD30"/>
      <c r="AE30">
        <v>6</v>
      </c>
      <c r="AF30" t="s">
        <v>287</v>
      </c>
      <c r="AG30" t="s">
        <v>295</v>
      </c>
      <c r="AH30"/>
      <c r="AI30"/>
      <c r="AJ30">
        <v>4</v>
      </c>
      <c r="AK30">
        <v>4</v>
      </c>
      <c r="AL30">
        <v>1.67</v>
      </c>
      <c r="AM30">
        <f>AL30</f>
        <v>1.67</v>
      </c>
      <c r="AN30">
        <v>0.94</v>
      </c>
      <c r="AO30">
        <v>3.83</v>
      </c>
      <c r="AP30">
        <f t="shared" si="2"/>
        <v>3.83</v>
      </c>
      <c r="AQ30">
        <v>0.94</v>
      </c>
      <c r="AR30" t="s">
        <v>174</v>
      </c>
      <c r="AS30" t="s">
        <v>75</v>
      </c>
      <c r="AT30">
        <v>0.82</v>
      </c>
      <c r="AU30">
        <f>AT30</f>
        <v>0.82</v>
      </c>
      <c r="AV30">
        <v>0.62</v>
      </c>
      <c r="AW30">
        <v>2.88</v>
      </c>
      <c r="AX30">
        <f>AW30</f>
        <v>2.88</v>
      </c>
      <c r="AY30">
        <v>0.84</v>
      </c>
      <c r="AZ30" t="s">
        <v>76</v>
      </c>
      <c r="BA30" t="str">
        <f t="shared" si="3"/>
        <v>Log10TCID50/mL</v>
      </c>
      <c r="BB30"/>
      <c r="BC30" t="s">
        <v>99</v>
      </c>
      <c r="BD30" t="s">
        <v>290</v>
      </c>
      <c r="BE30" t="s">
        <v>291</v>
      </c>
      <c r="BF30" t="s">
        <v>292</v>
      </c>
      <c r="BG30"/>
    </row>
    <row r="31" spans="1:59" s="20" customFormat="1" x14ac:dyDescent="0.25">
      <c r="A31" s="4">
        <v>2020</v>
      </c>
      <c r="B31" s="4" t="s">
        <v>283</v>
      </c>
      <c r="C31" s="4" t="s">
        <v>284</v>
      </c>
      <c r="D31" s="4"/>
      <c r="E31" s="4" t="s">
        <v>84</v>
      </c>
      <c r="F31" s="4" t="s">
        <v>62</v>
      </c>
      <c r="G31" s="4" t="s">
        <v>85</v>
      </c>
      <c r="H31" s="4"/>
      <c r="I31" s="4" t="s">
        <v>87</v>
      </c>
      <c r="J31" s="4"/>
      <c r="K31" s="4" t="s">
        <v>285</v>
      </c>
      <c r="L31" s="4" t="s">
        <v>184</v>
      </c>
      <c r="M31" s="4" t="s">
        <v>286</v>
      </c>
      <c r="N31" s="4">
        <v>6</v>
      </c>
      <c r="O31" s="4" t="s">
        <v>296</v>
      </c>
      <c r="P31" s="4"/>
      <c r="Q31" s="4">
        <v>6</v>
      </c>
      <c r="R31" s="4"/>
      <c r="S31" s="4">
        <v>0</v>
      </c>
      <c r="T31" s="4"/>
      <c r="U31" s="7" t="s">
        <v>297</v>
      </c>
      <c r="V31" s="4"/>
      <c r="W31" s="4">
        <v>11</v>
      </c>
      <c r="X31" s="4" t="s">
        <v>117</v>
      </c>
      <c r="Y31" s="4">
        <v>4</v>
      </c>
      <c r="Z31" s="4" t="s">
        <v>117</v>
      </c>
      <c r="AA31" s="4">
        <v>8</v>
      </c>
      <c r="AB31" s="4" t="s">
        <v>117</v>
      </c>
      <c r="AC31" s="4">
        <v>12</v>
      </c>
      <c r="AD31" s="4"/>
      <c r="AE31" s="4" t="s">
        <v>117</v>
      </c>
      <c r="AF31" s="4" t="s">
        <v>287</v>
      </c>
      <c r="AG31" s="4" t="s">
        <v>117</v>
      </c>
      <c r="AH31" s="4"/>
      <c r="AI31" s="4" t="s">
        <v>298</v>
      </c>
      <c r="AJ31" s="4">
        <v>4</v>
      </c>
      <c r="AK31" s="4" t="s">
        <v>117</v>
      </c>
      <c r="AL31" s="4" t="s">
        <v>117</v>
      </c>
      <c r="AM31" s="4" t="str">
        <f>AL31</f>
        <v>ND</v>
      </c>
      <c r="AN31" s="4" t="s">
        <v>117</v>
      </c>
      <c r="AO31" s="4">
        <v>0.53</v>
      </c>
      <c r="AP31" s="4">
        <f t="shared" si="2"/>
        <v>0.53</v>
      </c>
      <c r="AQ31" s="4">
        <v>0.36</v>
      </c>
      <c r="AR31" s="4" t="s">
        <v>174</v>
      </c>
      <c r="AS31" s="4" t="s">
        <v>75</v>
      </c>
      <c r="AT31" s="4" t="s">
        <v>117</v>
      </c>
      <c r="AU31" s="4"/>
      <c r="AV31" s="4" t="s">
        <v>117</v>
      </c>
      <c r="AW31" s="4" t="s">
        <v>117</v>
      </c>
      <c r="AX31" s="4"/>
      <c r="AY31" s="4"/>
      <c r="AZ31" s="4" t="s">
        <v>76</v>
      </c>
      <c r="BA31" s="4" t="str">
        <f t="shared" si="3"/>
        <v>Log10TCID50/mL</v>
      </c>
      <c r="BB31" s="4"/>
      <c r="BC31" s="4" t="s">
        <v>99</v>
      </c>
      <c r="BD31" s="4" t="s">
        <v>290</v>
      </c>
      <c r="BE31" s="4" t="s">
        <v>291</v>
      </c>
      <c r="BF31" s="4" t="s">
        <v>292</v>
      </c>
      <c r="BG31" s="4"/>
    </row>
    <row r="32" spans="1:59" s="18" customFormat="1" x14ac:dyDescent="0.25">
      <c r="A32" s="18">
        <v>2021</v>
      </c>
      <c r="B32" s="18" t="s">
        <v>283</v>
      </c>
      <c r="C32" s="18" t="s">
        <v>299</v>
      </c>
      <c r="D32" s="18" t="s">
        <v>300</v>
      </c>
      <c r="E32" s="18" t="s">
        <v>84</v>
      </c>
      <c r="F32" s="18" t="s">
        <v>62</v>
      </c>
      <c r="G32" s="18" t="s">
        <v>85</v>
      </c>
      <c r="H32" s="18" t="s">
        <v>301</v>
      </c>
      <c r="I32" s="18" t="s">
        <v>87</v>
      </c>
      <c r="J32" s="18" t="s">
        <v>302</v>
      </c>
      <c r="K32" s="18" t="s">
        <v>285</v>
      </c>
      <c r="L32" s="18" t="s">
        <v>68</v>
      </c>
      <c r="M32" s="18" t="s">
        <v>303</v>
      </c>
      <c r="N32" s="18">
        <v>4</v>
      </c>
      <c r="O32" s="18" t="s">
        <v>90</v>
      </c>
      <c r="T32" s="26" t="s">
        <v>243</v>
      </c>
      <c r="U32" s="26" t="s">
        <v>243</v>
      </c>
      <c r="X32" s="18" t="s">
        <v>92</v>
      </c>
      <c r="Y32" s="18">
        <v>2</v>
      </c>
      <c r="Z32" s="18">
        <v>2</v>
      </c>
      <c r="AA32" s="18">
        <v>8</v>
      </c>
      <c r="AB32" s="18">
        <v>6</v>
      </c>
      <c r="AE32" s="18" t="s">
        <v>92</v>
      </c>
      <c r="AF32" s="18" t="s">
        <v>248</v>
      </c>
      <c r="AG32" s="18" t="s">
        <v>92</v>
      </c>
      <c r="AH32" s="18" t="s">
        <v>304</v>
      </c>
      <c r="AJ32" s="18">
        <v>4</v>
      </c>
      <c r="AK32" s="18">
        <v>4</v>
      </c>
      <c r="AO32" s="41">
        <v>4.833333333333333</v>
      </c>
      <c r="AP32" s="41">
        <f t="shared" si="2"/>
        <v>4.833333333333333</v>
      </c>
      <c r="AQ32" s="18">
        <v>0.35</v>
      </c>
      <c r="AR32" s="19" t="s">
        <v>75</v>
      </c>
      <c r="AS32" s="18" t="str">
        <f t="shared" ref="AS32:AS41" si="4">AR32</f>
        <v>Log10 copies/mL</v>
      </c>
      <c r="AW32" s="41">
        <v>3.3666666666666667</v>
      </c>
      <c r="AX32" s="41">
        <f t="shared" ref="AX32:AX63" si="5">AW32</f>
        <v>3.3666666666666667</v>
      </c>
      <c r="AZ32" s="19" t="s">
        <v>76</v>
      </c>
      <c r="BA32" s="18" t="str">
        <f t="shared" si="3"/>
        <v>Log10TCID50/mL</v>
      </c>
      <c r="BC32" s="18" t="s">
        <v>99</v>
      </c>
      <c r="BD32" s="18" t="s">
        <v>305</v>
      </c>
      <c r="BE32" s="18" t="s">
        <v>306</v>
      </c>
      <c r="BF32" s="18" t="s">
        <v>307</v>
      </c>
    </row>
    <row r="33" spans="1:58" s="18" customFormat="1" x14ac:dyDescent="0.25">
      <c r="A33" s="18">
        <v>2021</v>
      </c>
      <c r="B33" s="18" t="s">
        <v>283</v>
      </c>
      <c r="C33" s="18" t="s">
        <v>299</v>
      </c>
      <c r="D33" s="18" t="s">
        <v>300</v>
      </c>
      <c r="E33" s="18" t="s">
        <v>84</v>
      </c>
      <c r="F33" s="18" t="s">
        <v>62</v>
      </c>
      <c r="G33" s="18" t="s">
        <v>85</v>
      </c>
      <c r="I33" s="18" t="s">
        <v>87</v>
      </c>
      <c r="J33" s="18" t="s">
        <v>308</v>
      </c>
      <c r="K33" s="18" t="s">
        <v>285</v>
      </c>
      <c r="L33" s="18" t="s">
        <v>103</v>
      </c>
      <c r="M33" s="18" t="s">
        <v>303</v>
      </c>
      <c r="N33" s="18">
        <v>3</v>
      </c>
      <c r="O33" s="18" t="s">
        <v>104</v>
      </c>
      <c r="Q33" s="18">
        <v>3</v>
      </c>
      <c r="T33" s="26" t="s">
        <v>106</v>
      </c>
      <c r="U33" s="26" t="s">
        <v>106</v>
      </c>
      <c r="W33" s="18">
        <v>8</v>
      </c>
      <c r="X33" s="18" t="s">
        <v>92</v>
      </c>
      <c r="Y33" s="18">
        <v>2</v>
      </c>
      <c r="Z33" s="18">
        <v>2</v>
      </c>
      <c r="AA33" s="18">
        <v>8</v>
      </c>
      <c r="AB33" s="18">
        <v>6</v>
      </c>
      <c r="AE33" s="18" t="s">
        <v>92</v>
      </c>
      <c r="AF33" s="18" t="s">
        <v>309</v>
      </c>
      <c r="AG33" s="18" t="s">
        <v>92</v>
      </c>
      <c r="AJ33" s="18">
        <v>4</v>
      </c>
      <c r="AK33" s="18">
        <v>4</v>
      </c>
      <c r="AO33" s="18">
        <v>4</v>
      </c>
      <c r="AP33" s="18">
        <f t="shared" si="2"/>
        <v>4</v>
      </c>
      <c r="AR33" s="19" t="s">
        <v>75</v>
      </c>
      <c r="AS33" s="18" t="str">
        <f t="shared" si="4"/>
        <v>Log10 copies/mL</v>
      </c>
      <c r="AW33" s="41">
        <v>2.9333333333333336</v>
      </c>
      <c r="AX33" s="41">
        <f t="shared" si="5"/>
        <v>2.9333333333333336</v>
      </c>
      <c r="AZ33" s="19" t="s">
        <v>76</v>
      </c>
      <c r="BA33" s="18" t="str">
        <f t="shared" si="3"/>
        <v>Log10TCID50/mL</v>
      </c>
      <c r="BC33" s="18" t="s">
        <v>99</v>
      </c>
      <c r="BD33" s="18" t="s">
        <v>305</v>
      </c>
      <c r="BE33" s="18" t="s">
        <v>306</v>
      </c>
      <c r="BF33" s="18" t="s">
        <v>307</v>
      </c>
    </row>
    <row r="34" spans="1:58" s="18" customFormat="1" x14ac:dyDescent="0.25">
      <c r="A34" s="18">
        <v>2021</v>
      </c>
      <c r="B34" s="18" t="s">
        <v>283</v>
      </c>
      <c r="C34" s="18" t="s">
        <v>299</v>
      </c>
      <c r="D34" s="18" t="s">
        <v>300</v>
      </c>
      <c r="E34" s="18" t="s">
        <v>84</v>
      </c>
      <c r="F34" s="18" t="s">
        <v>62</v>
      </c>
      <c r="G34" s="18" t="s">
        <v>85</v>
      </c>
      <c r="H34" s="18" t="s">
        <v>301</v>
      </c>
      <c r="I34" s="18" t="s">
        <v>87</v>
      </c>
      <c r="J34" s="18" t="s">
        <v>302</v>
      </c>
      <c r="K34" s="18" t="s">
        <v>285</v>
      </c>
      <c r="L34" s="18" t="s">
        <v>310</v>
      </c>
      <c r="M34" s="18" t="s">
        <v>311</v>
      </c>
      <c r="N34" s="18">
        <v>6</v>
      </c>
      <c r="O34" s="18" t="s">
        <v>312</v>
      </c>
      <c r="T34" s="26" t="s">
        <v>91</v>
      </c>
      <c r="U34" s="26" t="s">
        <v>313</v>
      </c>
      <c r="X34" s="18" t="s">
        <v>92</v>
      </c>
      <c r="Y34" s="18">
        <v>2</v>
      </c>
      <c r="Z34" s="18">
        <v>2</v>
      </c>
      <c r="AA34" s="18">
        <v>8</v>
      </c>
      <c r="AB34" s="18">
        <v>4</v>
      </c>
      <c r="AE34" s="18" t="s">
        <v>92</v>
      </c>
      <c r="AF34" s="18" t="s">
        <v>248</v>
      </c>
      <c r="AG34" s="18" t="s">
        <v>92</v>
      </c>
      <c r="AH34" s="18" t="s">
        <v>314</v>
      </c>
      <c r="AJ34" s="18">
        <v>4</v>
      </c>
      <c r="AK34" s="18">
        <v>2</v>
      </c>
      <c r="AO34" s="41">
        <v>3.2333333333333329</v>
      </c>
      <c r="AP34" s="41">
        <f t="shared" si="2"/>
        <v>3.2333333333333329</v>
      </c>
      <c r="AQ34" s="18">
        <v>0.57999999999999996</v>
      </c>
      <c r="AR34" s="19" t="s">
        <v>75</v>
      </c>
      <c r="AS34" s="18" t="str">
        <f t="shared" si="4"/>
        <v>Log10 copies/mL</v>
      </c>
      <c r="AW34" s="41">
        <v>1.8333333333333333</v>
      </c>
      <c r="AX34" s="41">
        <f t="shared" si="5"/>
        <v>1.8333333333333333</v>
      </c>
      <c r="AZ34" s="19" t="s">
        <v>76</v>
      </c>
      <c r="BA34" s="18" t="str">
        <f t="shared" si="3"/>
        <v>Log10TCID50/mL</v>
      </c>
      <c r="BC34" s="18" t="s">
        <v>99</v>
      </c>
      <c r="BD34" s="18" t="s">
        <v>305</v>
      </c>
      <c r="BE34" s="18" t="s">
        <v>306</v>
      </c>
      <c r="BF34" s="18" t="s">
        <v>307</v>
      </c>
    </row>
    <row r="35" spans="1:58" s="18" customFormat="1" x14ac:dyDescent="0.25">
      <c r="A35" s="18">
        <v>2021</v>
      </c>
      <c r="B35" s="18" t="s">
        <v>283</v>
      </c>
      <c r="C35" s="18" t="s">
        <v>299</v>
      </c>
      <c r="D35" s="18" t="s">
        <v>300</v>
      </c>
      <c r="E35" s="18" t="s">
        <v>84</v>
      </c>
      <c r="F35" s="18" t="s">
        <v>62</v>
      </c>
      <c r="G35" s="18" t="s">
        <v>85</v>
      </c>
      <c r="I35" s="18" t="s">
        <v>87</v>
      </c>
      <c r="J35" s="18" t="s">
        <v>315</v>
      </c>
      <c r="K35" s="18" t="s">
        <v>285</v>
      </c>
      <c r="L35" s="18" t="s">
        <v>103</v>
      </c>
      <c r="M35" s="18" t="s">
        <v>311</v>
      </c>
      <c r="N35" s="18">
        <v>3</v>
      </c>
      <c r="O35" s="18" t="s">
        <v>104</v>
      </c>
      <c r="Q35" s="18">
        <v>2</v>
      </c>
      <c r="T35" s="26" t="s">
        <v>106</v>
      </c>
      <c r="U35" s="26" t="s">
        <v>186</v>
      </c>
      <c r="W35" s="18">
        <v>8</v>
      </c>
      <c r="X35" s="18" t="s">
        <v>92</v>
      </c>
      <c r="Y35" s="18">
        <v>2</v>
      </c>
      <c r="Z35" s="18">
        <v>2</v>
      </c>
      <c r="AA35" s="18">
        <v>8</v>
      </c>
      <c r="AB35" s="18">
        <v>6</v>
      </c>
      <c r="AE35" s="18" t="s">
        <v>92</v>
      </c>
      <c r="AF35" s="18" t="s">
        <v>309</v>
      </c>
      <c r="AG35" s="18" t="s">
        <v>92</v>
      </c>
      <c r="AH35" s="18" t="s">
        <v>314</v>
      </c>
      <c r="AJ35" s="18">
        <v>4</v>
      </c>
      <c r="AK35" s="18">
        <v>4</v>
      </c>
      <c r="AO35" s="18">
        <v>2.7999999999999994</v>
      </c>
      <c r="AP35" s="18">
        <f t="shared" si="2"/>
        <v>2.7999999999999994</v>
      </c>
      <c r="AR35" s="19" t="s">
        <v>75</v>
      </c>
      <c r="AS35" s="18" t="str">
        <f t="shared" si="4"/>
        <v>Log10 copies/mL</v>
      </c>
      <c r="AW35" s="41">
        <v>2.1366666666666667</v>
      </c>
      <c r="AX35" s="41">
        <f t="shared" si="5"/>
        <v>2.1366666666666667</v>
      </c>
      <c r="AZ35" s="19" t="s">
        <v>76</v>
      </c>
      <c r="BA35" s="18" t="str">
        <f t="shared" si="3"/>
        <v>Log10TCID50/mL</v>
      </c>
      <c r="BC35" s="18" t="s">
        <v>99</v>
      </c>
      <c r="BD35" s="18" t="s">
        <v>305</v>
      </c>
      <c r="BE35" s="18" t="s">
        <v>306</v>
      </c>
      <c r="BF35" s="18" t="s">
        <v>307</v>
      </c>
    </row>
    <row r="36" spans="1:58" s="18" customFormat="1" x14ac:dyDescent="0.25">
      <c r="A36" s="18">
        <v>2021</v>
      </c>
      <c r="B36" s="18" t="s">
        <v>283</v>
      </c>
      <c r="C36" s="18" t="s">
        <v>299</v>
      </c>
      <c r="D36" s="18" t="s">
        <v>300</v>
      </c>
      <c r="E36" s="18" t="s">
        <v>84</v>
      </c>
      <c r="F36" s="18" t="s">
        <v>62</v>
      </c>
      <c r="G36" s="18" t="s">
        <v>85</v>
      </c>
      <c r="H36" s="18" t="s">
        <v>301</v>
      </c>
      <c r="I36" s="18" t="s">
        <v>87</v>
      </c>
      <c r="J36" s="18" t="s">
        <v>302</v>
      </c>
      <c r="K36" s="18" t="s">
        <v>285</v>
      </c>
      <c r="L36" s="18" t="s">
        <v>310</v>
      </c>
      <c r="M36" s="18" t="s">
        <v>316</v>
      </c>
      <c r="N36" s="18">
        <v>4</v>
      </c>
      <c r="O36" s="18" t="s">
        <v>312</v>
      </c>
      <c r="T36" s="26" t="s">
        <v>243</v>
      </c>
      <c r="U36" s="26" t="s">
        <v>317</v>
      </c>
      <c r="X36" s="18" t="s">
        <v>92</v>
      </c>
      <c r="Y36" s="18">
        <v>2</v>
      </c>
      <c r="Z36" s="18" t="s">
        <v>117</v>
      </c>
      <c r="AA36" s="18">
        <v>6</v>
      </c>
      <c r="AB36" s="18" t="s">
        <v>117</v>
      </c>
      <c r="AE36" s="18" t="s">
        <v>92</v>
      </c>
      <c r="AF36" s="18" t="s">
        <v>248</v>
      </c>
      <c r="AG36" s="18" t="s">
        <v>92</v>
      </c>
      <c r="AH36" s="18" t="s">
        <v>318</v>
      </c>
      <c r="AJ36" s="18">
        <v>4</v>
      </c>
      <c r="AK36" s="18" t="s">
        <v>117</v>
      </c>
      <c r="AO36" s="18">
        <v>3.1</v>
      </c>
      <c r="AP36" s="18">
        <f t="shared" si="2"/>
        <v>3.1</v>
      </c>
      <c r="AR36" s="19" t="s">
        <v>75</v>
      </c>
      <c r="AS36" s="18" t="str">
        <f t="shared" si="4"/>
        <v>Log10 copies/mL</v>
      </c>
      <c r="AW36" s="18" t="s">
        <v>117</v>
      </c>
      <c r="AX36" s="18" t="str">
        <f t="shared" si="5"/>
        <v>ND</v>
      </c>
      <c r="AZ36" s="19" t="s">
        <v>76</v>
      </c>
      <c r="BA36" s="18" t="str">
        <f t="shared" si="3"/>
        <v>Log10TCID50/mL</v>
      </c>
      <c r="BC36" s="18" t="s">
        <v>99</v>
      </c>
      <c r="BD36" s="18" t="s">
        <v>305</v>
      </c>
      <c r="BE36" s="18" t="s">
        <v>306</v>
      </c>
      <c r="BF36" s="18" t="s">
        <v>307</v>
      </c>
    </row>
    <row r="37" spans="1:58" s="18" customFormat="1" x14ac:dyDescent="0.25">
      <c r="A37" s="18">
        <v>2021</v>
      </c>
      <c r="B37" s="18" t="s">
        <v>283</v>
      </c>
      <c r="C37" s="18" t="s">
        <v>299</v>
      </c>
      <c r="D37" s="18" t="s">
        <v>300</v>
      </c>
      <c r="E37" s="18" t="s">
        <v>84</v>
      </c>
      <c r="F37" s="18" t="s">
        <v>62</v>
      </c>
      <c r="G37" s="18" t="s">
        <v>85</v>
      </c>
      <c r="I37" s="18" t="s">
        <v>87</v>
      </c>
      <c r="J37" s="18" t="s">
        <v>319</v>
      </c>
      <c r="K37" s="18" t="s">
        <v>285</v>
      </c>
      <c r="L37" s="18" t="s">
        <v>103</v>
      </c>
      <c r="M37" s="18" t="s">
        <v>316</v>
      </c>
      <c r="N37" s="18">
        <v>3</v>
      </c>
      <c r="O37" s="18" t="s">
        <v>104</v>
      </c>
      <c r="Q37" s="18">
        <v>0</v>
      </c>
      <c r="T37" s="26" t="s">
        <v>320</v>
      </c>
      <c r="U37" s="26" t="s">
        <v>320</v>
      </c>
      <c r="W37" s="18">
        <v>8</v>
      </c>
      <c r="X37" s="18" t="s">
        <v>92</v>
      </c>
      <c r="Y37" s="18" t="s">
        <v>117</v>
      </c>
      <c r="Z37" s="18" t="s">
        <v>117</v>
      </c>
      <c r="AA37" s="18" t="s">
        <v>117</v>
      </c>
      <c r="AB37" s="18" t="s">
        <v>117</v>
      </c>
      <c r="AE37" s="18" t="s">
        <v>92</v>
      </c>
      <c r="AF37" s="18" t="s">
        <v>309</v>
      </c>
      <c r="AG37" s="18" t="s">
        <v>92</v>
      </c>
      <c r="AH37" s="18" t="s">
        <v>318</v>
      </c>
      <c r="AJ37" s="18" t="s">
        <v>117</v>
      </c>
      <c r="AK37" s="18" t="s">
        <v>117</v>
      </c>
      <c r="AO37" s="18" t="s">
        <v>117</v>
      </c>
      <c r="AP37" s="18" t="str">
        <f t="shared" si="2"/>
        <v>ND</v>
      </c>
      <c r="AR37" s="19" t="s">
        <v>75</v>
      </c>
      <c r="AS37" s="18" t="str">
        <f t="shared" si="4"/>
        <v>Log10 copies/mL</v>
      </c>
      <c r="AW37" s="18" t="s">
        <v>117</v>
      </c>
      <c r="AX37" s="18" t="str">
        <f t="shared" si="5"/>
        <v>ND</v>
      </c>
      <c r="AZ37" s="19" t="s">
        <v>76</v>
      </c>
      <c r="BA37" s="18" t="str">
        <f t="shared" si="3"/>
        <v>Log10TCID50/mL</v>
      </c>
      <c r="BC37" s="18" t="s">
        <v>99</v>
      </c>
      <c r="BD37" s="18" t="s">
        <v>305</v>
      </c>
      <c r="BE37" s="18" t="s">
        <v>306</v>
      </c>
      <c r="BF37" s="18" t="s">
        <v>307</v>
      </c>
    </row>
    <row r="38" spans="1:58" s="18" customFormat="1" x14ac:dyDescent="0.25">
      <c r="A38" s="18">
        <v>2021</v>
      </c>
      <c r="B38" s="18" t="s">
        <v>283</v>
      </c>
      <c r="C38" s="18" t="s">
        <v>299</v>
      </c>
      <c r="D38" s="18" t="s">
        <v>300</v>
      </c>
      <c r="E38" s="18" t="s">
        <v>84</v>
      </c>
      <c r="F38" s="18" t="s">
        <v>62</v>
      </c>
      <c r="G38" s="18" t="s">
        <v>85</v>
      </c>
      <c r="H38" s="18" t="s">
        <v>301</v>
      </c>
      <c r="I38" s="18" t="s">
        <v>87</v>
      </c>
      <c r="J38" s="18" t="s">
        <v>302</v>
      </c>
      <c r="K38" s="18" t="s">
        <v>285</v>
      </c>
      <c r="L38" s="18" t="s">
        <v>310</v>
      </c>
      <c r="M38" s="18" t="s">
        <v>321</v>
      </c>
      <c r="N38" s="18">
        <v>4</v>
      </c>
      <c r="O38" s="18" t="s">
        <v>312</v>
      </c>
      <c r="T38" s="26" t="s">
        <v>243</v>
      </c>
      <c r="U38" s="26" t="s">
        <v>317</v>
      </c>
      <c r="X38" s="18" t="s">
        <v>92</v>
      </c>
      <c r="Y38" s="18">
        <v>2</v>
      </c>
      <c r="Z38" s="18" t="s">
        <v>117</v>
      </c>
      <c r="AA38" s="18">
        <v>6</v>
      </c>
      <c r="AB38" s="18" t="s">
        <v>117</v>
      </c>
      <c r="AE38" s="18" t="s">
        <v>92</v>
      </c>
      <c r="AF38" s="18" t="s">
        <v>248</v>
      </c>
      <c r="AG38" s="18" t="s">
        <v>92</v>
      </c>
      <c r="AH38" s="18" t="s">
        <v>322</v>
      </c>
      <c r="AJ38" s="18">
        <v>4</v>
      </c>
      <c r="AK38" s="18" t="s">
        <v>117</v>
      </c>
      <c r="AO38" s="18">
        <v>2.7999999999999994</v>
      </c>
      <c r="AP38" s="18">
        <f t="shared" si="2"/>
        <v>2.7999999999999994</v>
      </c>
      <c r="AR38" s="19" t="s">
        <v>75</v>
      </c>
      <c r="AS38" s="18" t="str">
        <f t="shared" si="4"/>
        <v>Log10 copies/mL</v>
      </c>
      <c r="AW38" s="18" t="s">
        <v>117</v>
      </c>
      <c r="AX38" s="18" t="str">
        <f t="shared" si="5"/>
        <v>ND</v>
      </c>
      <c r="AZ38" s="19" t="s">
        <v>76</v>
      </c>
      <c r="BA38" s="18" t="str">
        <f t="shared" si="3"/>
        <v>Log10TCID50/mL</v>
      </c>
      <c r="BC38" s="18" t="s">
        <v>99</v>
      </c>
      <c r="BD38" s="18" t="s">
        <v>305</v>
      </c>
      <c r="BE38" s="18" t="s">
        <v>306</v>
      </c>
      <c r="BF38" s="18" t="s">
        <v>307</v>
      </c>
    </row>
    <row r="39" spans="1:58" s="18" customFormat="1" x14ac:dyDescent="0.25">
      <c r="A39" s="18">
        <v>2021</v>
      </c>
      <c r="B39" s="18" t="s">
        <v>283</v>
      </c>
      <c r="C39" s="18" t="s">
        <v>299</v>
      </c>
      <c r="D39" s="18" t="s">
        <v>300</v>
      </c>
      <c r="E39" s="18" t="s">
        <v>84</v>
      </c>
      <c r="F39" s="18" t="s">
        <v>62</v>
      </c>
      <c r="G39" s="18" t="s">
        <v>85</v>
      </c>
      <c r="I39" s="18" t="s">
        <v>87</v>
      </c>
      <c r="J39" s="18" t="s">
        <v>323</v>
      </c>
      <c r="K39" s="18" t="s">
        <v>285</v>
      </c>
      <c r="L39" s="18" t="s">
        <v>103</v>
      </c>
      <c r="M39" s="18" t="s">
        <v>321</v>
      </c>
      <c r="N39" s="18">
        <v>3</v>
      </c>
      <c r="O39" s="18" t="s">
        <v>104</v>
      </c>
      <c r="Q39" s="18">
        <v>0</v>
      </c>
      <c r="T39" s="26" t="s">
        <v>320</v>
      </c>
      <c r="U39" s="26" t="s">
        <v>320</v>
      </c>
      <c r="W39" s="18">
        <v>8</v>
      </c>
      <c r="X39" s="18" t="s">
        <v>92</v>
      </c>
      <c r="Y39" s="18" t="s">
        <v>117</v>
      </c>
      <c r="Z39" s="18" t="s">
        <v>117</v>
      </c>
      <c r="AA39" s="18" t="s">
        <v>117</v>
      </c>
      <c r="AB39" s="18" t="s">
        <v>117</v>
      </c>
      <c r="AE39" s="18" t="s">
        <v>92</v>
      </c>
      <c r="AF39" s="18" t="s">
        <v>309</v>
      </c>
      <c r="AG39" s="18" t="s">
        <v>92</v>
      </c>
      <c r="AH39" s="18" t="s">
        <v>322</v>
      </c>
      <c r="AJ39" s="18" t="s">
        <v>117</v>
      </c>
      <c r="AK39" s="18" t="s">
        <v>117</v>
      </c>
      <c r="AO39" s="18" t="s">
        <v>117</v>
      </c>
      <c r="AP39" s="18" t="str">
        <f t="shared" si="2"/>
        <v>ND</v>
      </c>
      <c r="AR39" s="19" t="s">
        <v>75</v>
      </c>
      <c r="AS39" s="18" t="str">
        <f t="shared" si="4"/>
        <v>Log10 copies/mL</v>
      </c>
      <c r="AW39" s="18" t="s">
        <v>117</v>
      </c>
      <c r="AX39" s="18" t="str">
        <f t="shared" si="5"/>
        <v>ND</v>
      </c>
      <c r="AZ39" s="19" t="s">
        <v>76</v>
      </c>
      <c r="BA39" s="18" t="str">
        <f t="shared" si="3"/>
        <v>Log10TCID50/mL</v>
      </c>
      <c r="BC39" s="18" t="s">
        <v>99</v>
      </c>
      <c r="BD39" s="18" t="s">
        <v>305</v>
      </c>
      <c r="BE39" s="18" t="s">
        <v>306</v>
      </c>
      <c r="BF39" s="18" t="s">
        <v>307</v>
      </c>
    </row>
    <row r="40" spans="1:58" s="18" customFormat="1" x14ac:dyDescent="0.25">
      <c r="A40" s="18">
        <v>2021</v>
      </c>
      <c r="B40" s="18" t="s">
        <v>283</v>
      </c>
      <c r="C40" s="18" t="s">
        <v>299</v>
      </c>
      <c r="D40" s="18" t="s">
        <v>300</v>
      </c>
      <c r="E40" s="18" t="s">
        <v>84</v>
      </c>
      <c r="F40" s="18" t="s">
        <v>62</v>
      </c>
      <c r="G40" s="18" t="s">
        <v>85</v>
      </c>
      <c r="H40" s="18" t="s">
        <v>301</v>
      </c>
      <c r="I40" s="18" t="s">
        <v>87</v>
      </c>
      <c r="J40" s="18" t="s">
        <v>302</v>
      </c>
      <c r="K40" s="18" t="s">
        <v>285</v>
      </c>
      <c r="L40" s="18" t="s">
        <v>310</v>
      </c>
      <c r="M40" s="18" t="s">
        <v>324</v>
      </c>
      <c r="N40" s="18">
        <v>4</v>
      </c>
      <c r="O40" s="18" t="s">
        <v>312</v>
      </c>
      <c r="T40" s="26" t="s">
        <v>243</v>
      </c>
      <c r="U40" s="26" t="s">
        <v>317</v>
      </c>
      <c r="X40" s="18" t="s">
        <v>92</v>
      </c>
      <c r="Y40" s="18">
        <v>2</v>
      </c>
      <c r="Z40" s="18" t="s">
        <v>117</v>
      </c>
      <c r="AA40" s="18">
        <v>4</v>
      </c>
      <c r="AB40" s="18" t="s">
        <v>117</v>
      </c>
      <c r="AE40" s="18" t="s">
        <v>92</v>
      </c>
      <c r="AF40" s="18" t="s">
        <v>248</v>
      </c>
      <c r="AG40" s="18" t="s">
        <v>92</v>
      </c>
      <c r="AH40" s="18" t="s">
        <v>325</v>
      </c>
      <c r="AJ40" s="18">
        <v>2</v>
      </c>
      <c r="AK40" s="18" t="s">
        <v>117</v>
      </c>
      <c r="AO40" s="41">
        <v>1.3666666666666665</v>
      </c>
      <c r="AP40" s="41">
        <f t="shared" si="2"/>
        <v>1.3666666666666665</v>
      </c>
      <c r="AR40" s="19" t="s">
        <v>75</v>
      </c>
      <c r="AS40" s="18" t="str">
        <f t="shared" si="4"/>
        <v>Log10 copies/mL</v>
      </c>
      <c r="AW40" s="18" t="s">
        <v>117</v>
      </c>
      <c r="AX40" s="18" t="str">
        <f t="shared" si="5"/>
        <v>ND</v>
      </c>
      <c r="AZ40" s="19" t="s">
        <v>76</v>
      </c>
      <c r="BA40" s="18" t="str">
        <f t="shared" si="3"/>
        <v>Log10TCID50/mL</v>
      </c>
      <c r="BC40" s="18" t="s">
        <v>99</v>
      </c>
      <c r="BD40" s="18" t="s">
        <v>305</v>
      </c>
      <c r="BE40" s="18" t="s">
        <v>306</v>
      </c>
      <c r="BF40" s="18" t="s">
        <v>307</v>
      </c>
    </row>
    <row r="41" spans="1:58" s="20" customFormat="1" x14ac:dyDescent="0.25">
      <c r="A41" s="20">
        <v>2021</v>
      </c>
      <c r="B41" s="20" t="s">
        <v>283</v>
      </c>
      <c r="C41" s="20" t="s">
        <v>299</v>
      </c>
      <c r="D41" s="20" t="s">
        <v>300</v>
      </c>
      <c r="E41" s="20" t="s">
        <v>84</v>
      </c>
      <c r="F41" s="20" t="s">
        <v>62</v>
      </c>
      <c r="G41" s="20" t="s">
        <v>85</v>
      </c>
      <c r="I41" s="20" t="s">
        <v>87</v>
      </c>
      <c r="J41" s="20" t="s">
        <v>326</v>
      </c>
      <c r="K41" s="20" t="s">
        <v>285</v>
      </c>
      <c r="L41" s="20" t="s">
        <v>103</v>
      </c>
      <c r="M41" s="20" t="s">
        <v>324</v>
      </c>
      <c r="N41" s="20">
        <v>3</v>
      </c>
      <c r="O41" s="20" t="s">
        <v>104</v>
      </c>
      <c r="Q41" s="20">
        <v>0</v>
      </c>
      <c r="T41" s="27" t="s">
        <v>320</v>
      </c>
      <c r="U41" s="27" t="s">
        <v>320</v>
      </c>
      <c r="W41" s="20">
        <v>8</v>
      </c>
      <c r="X41" s="20" t="s">
        <v>92</v>
      </c>
      <c r="Y41" s="20" t="s">
        <v>117</v>
      </c>
      <c r="Z41" s="20" t="s">
        <v>117</v>
      </c>
      <c r="AA41" s="20" t="s">
        <v>117</v>
      </c>
      <c r="AB41" s="20" t="s">
        <v>117</v>
      </c>
      <c r="AE41" s="20" t="s">
        <v>92</v>
      </c>
      <c r="AF41" s="20" t="s">
        <v>309</v>
      </c>
      <c r="AG41" s="20" t="s">
        <v>92</v>
      </c>
      <c r="AH41" s="20" t="s">
        <v>325</v>
      </c>
      <c r="AJ41" s="20" t="s">
        <v>117</v>
      </c>
      <c r="AK41" s="20" t="s">
        <v>117</v>
      </c>
      <c r="AO41" s="20" t="s">
        <v>117</v>
      </c>
      <c r="AP41" s="20" t="str">
        <f t="shared" si="2"/>
        <v>ND</v>
      </c>
      <c r="AR41" s="25" t="s">
        <v>75</v>
      </c>
      <c r="AS41" s="20" t="str">
        <f t="shared" si="4"/>
        <v>Log10 copies/mL</v>
      </c>
      <c r="AW41" s="20" t="s">
        <v>117</v>
      </c>
      <c r="AX41" s="20" t="str">
        <f t="shared" si="5"/>
        <v>ND</v>
      </c>
      <c r="AZ41" s="25" t="s">
        <v>76</v>
      </c>
      <c r="BA41" s="20" t="str">
        <f t="shared" si="3"/>
        <v>Log10TCID50/mL</v>
      </c>
      <c r="BC41" s="20" t="s">
        <v>99</v>
      </c>
      <c r="BD41" s="20" t="s">
        <v>305</v>
      </c>
      <c r="BE41" s="20" t="s">
        <v>306</v>
      </c>
      <c r="BF41" s="20" t="s">
        <v>307</v>
      </c>
    </row>
    <row r="42" spans="1:58" s="18" customFormat="1" x14ac:dyDescent="0.25">
      <c r="A42" s="18">
        <v>2021</v>
      </c>
      <c r="B42" s="18" t="s">
        <v>283</v>
      </c>
      <c r="C42" s="18" t="s">
        <v>327</v>
      </c>
      <c r="D42" s="18" t="s">
        <v>328</v>
      </c>
      <c r="E42" s="18" t="s">
        <v>84</v>
      </c>
      <c r="F42" s="18" t="s">
        <v>62</v>
      </c>
      <c r="G42" s="18" t="s">
        <v>63</v>
      </c>
      <c r="H42" s="18" t="s">
        <v>329</v>
      </c>
      <c r="I42" s="18" t="s">
        <v>87</v>
      </c>
      <c r="J42" s="18" t="s">
        <v>330</v>
      </c>
      <c r="K42" s="18" t="s">
        <v>285</v>
      </c>
      <c r="L42" s="18" t="s">
        <v>68</v>
      </c>
      <c r="N42" s="18">
        <v>4</v>
      </c>
      <c r="O42" s="18" t="s">
        <v>90</v>
      </c>
      <c r="T42" s="26"/>
      <c r="U42" s="26" t="s">
        <v>243</v>
      </c>
      <c r="X42" s="18">
        <v>2</v>
      </c>
      <c r="Z42" s="18">
        <v>2</v>
      </c>
      <c r="AB42" s="18">
        <v>8</v>
      </c>
      <c r="AE42" s="18">
        <v>5</v>
      </c>
      <c r="AG42" s="18" t="s">
        <v>331</v>
      </c>
      <c r="AK42" s="18">
        <v>4</v>
      </c>
      <c r="AW42" s="18">
        <v>2.85</v>
      </c>
      <c r="AX42" s="18">
        <f t="shared" si="5"/>
        <v>2.85</v>
      </c>
      <c r="AZ42" s="19" t="s">
        <v>76</v>
      </c>
      <c r="BA42" s="19" t="s">
        <v>76</v>
      </c>
      <c r="BC42" s="18" t="s">
        <v>99</v>
      </c>
      <c r="BD42" s="18" t="s">
        <v>100</v>
      </c>
      <c r="BF42" s="18" t="s">
        <v>332</v>
      </c>
    </row>
    <row r="43" spans="1:58" s="20" customFormat="1" x14ac:dyDescent="0.25">
      <c r="A43" s="20">
        <v>2021</v>
      </c>
      <c r="B43" s="20" t="s">
        <v>283</v>
      </c>
      <c r="C43" s="20" t="s">
        <v>327</v>
      </c>
      <c r="D43" s="20" t="s">
        <v>328</v>
      </c>
      <c r="E43" s="20" t="s">
        <v>84</v>
      </c>
      <c r="F43" s="20" t="s">
        <v>62</v>
      </c>
      <c r="G43" s="20" t="s">
        <v>63</v>
      </c>
      <c r="H43" s="20" t="s">
        <v>329</v>
      </c>
      <c r="I43" s="20" t="s">
        <v>87</v>
      </c>
      <c r="J43" s="20" t="s">
        <v>333</v>
      </c>
      <c r="K43" s="20" t="s">
        <v>285</v>
      </c>
      <c r="L43" s="20" t="s">
        <v>68</v>
      </c>
      <c r="N43" s="20">
        <v>4</v>
      </c>
      <c r="O43" s="20" t="s">
        <v>90</v>
      </c>
      <c r="T43" s="27"/>
      <c r="U43" s="27" t="s">
        <v>243</v>
      </c>
      <c r="X43" s="20">
        <v>2</v>
      </c>
      <c r="Z43" s="20">
        <v>2</v>
      </c>
      <c r="AB43" s="20">
        <v>8</v>
      </c>
      <c r="AE43" s="20">
        <v>6</v>
      </c>
      <c r="AG43" s="20" t="s">
        <v>334</v>
      </c>
      <c r="AK43" s="20">
        <v>2</v>
      </c>
      <c r="AW43" s="33">
        <v>3.3333333333333335</v>
      </c>
      <c r="AX43" s="33">
        <f t="shared" si="5"/>
        <v>3.3333333333333335</v>
      </c>
      <c r="AZ43" s="25" t="s">
        <v>76</v>
      </c>
      <c r="BA43" s="25" t="s">
        <v>76</v>
      </c>
      <c r="BC43" s="20" t="s">
        <v>99</v>
      </c>
      <c r="BD43" s="20" t="s">
        <v>100</v>
      </c>
      <c r="BF43" s="20" t="s">
        <v>332</v>
      </c>
    </row>
    <row r="44" spans="1:58" s="18" customFormat="1" x14ac:dyDescent="0.25">
      <c r="A44" s="18">
        <v>2021</v>
      </c>
      <c r="B44" s="18" t="s">
        <v>283</v>
      </c>
      <c r="C44" s="18" t="s">
        <v>299</v>
      </c>
      <c r="D44" s="18" t="s">
        <v>300</v>
      </c>
      <c r="E44" s="18" t="s">
        <v>84</v>
      </c>
      <c r="F44" s="18" t="s">
        <v>62</v>
      </c>
      <c r="G44" s="18" t="s">
        <v>63</v>
      </c>
      <c r="H44" s="18" t="s">
        <v>335</v>
      </c>
      <c r="I44" s="18" t="s">
        <v>87</v>
      </c>
      <c r="J44" s="18" t="s">
        <v>336</v>
      </c>
      <c r="K44" s="18" t="s">
        <v>285</v>
      </c>
      <c r="L44" s="18" t="s">
        <v>68</v>
      </c>
      <c r="N44" s="18">
        <v>6</v>
      </c>
      <c r="O44" s="18" t="s">
        <v>90</v>
      </c>
      <c r="T44" s="26"/>
      <c r="U44" s="26" t="s">
        <v>91</v>
      </c>
      <c r="X44" s="18" t="s">
        <v>92</v>
      </c>
      <c r="Z44" s="18">
        <v>2</v>
      </c>
      <c r="AB44" s="18">
        <v>8</v>
      </c>
      <c r="AE44" s="18" t="s">
        <v>92</v>
      </c>
      <c r="AF44" s="18" t="s">
        <v>337</v>
      </c>
      <c r="AG44" s="18" t="s">
        <v>92</v>
      </c>
      <c r="AK44" s="18">
        <v>2</v>
      </c>
      <c r="AR44" s="19"/>
      <c r="AW44" s="41">
        <v>4.2333333333333334</v>
      </c>
      <c r="AX44" s="41">
        <f t="shared" si="5"/>
        <v>4.2333333333333334</v>
      </c>
      <c r="AZ44" s="19" t="s">
        <v>76</v>
      </c>
      <c r="BA44" s="18" t="str">
        <f t="shared" ref="BA44:BA61" si="6">AZ44</f>
        <v>Log10TCID50/mL</v>
      </c>
      <c r="BC44" s="18" t="s">
        <v>99</v>
      </c>
      <c r="BD44" s="18" t="s">
        <v>100</v>
      </c>
      <c r="BE44" s="18" t="s">
        <v>306</v>
      </c>
      <c r="BF44" s="18" t="s">
        <v>307</v>
      </c>
    </row>
    <row r="45" spans="1:58" s="18" customFormat="1" x14ac:dyDescent="0.25">
      <c r="A45" s="18">
        <v>2021</v>
      </c>
      <c r="B45" s="18" t="s">
        <v>283</v>
      </c>
      <c r="C45" s="18" t="s">
        <v>299</v>
      </c>
      <c r="D45" s="18" t="s">
        <v>300</v>
      </c>
      <c r="E45" s="18" t="s">
        <v>84</v>
      </c>
      <c r="F45" s="18" t="s">
        <v>62</v>
      </c>
      <c r="G45" s="18" t="s">
        <v>63</v>
      </c>
      <c r="H45" s="18" t="s">
        <v>335</v>
      </c>
      <c r="I45" s="18" t="s">
        <v>87</v>
      </c>
      <c r="J45" s="18" t="s">
        <v>338</v>
      </c>
      <c r="K45" s="18" t="s">
        <v>285</v>
      </c>
      <c r="L45" s="18" t="s">
        <v>68</v>
      </c>
      <c r="N45" s="18">
        <v>6</v>
      </c>
      <c r="O45" s="18" t="s">
        <v>90</v>
      </c>
      <c r="T45" s="26"/>
      <c r="U45" s="26" t="s">
        <v>91</v>
      </c>
      <c r="X45" s="18" t="s">
        <v>92</v>
      </c>
      <c r="Z45" s="18">
        <v>2</v>
      </c>
      <c r="AB45" s="18">
        <v>6</v>
      </c>
      <c r="AE45" s="18" t="s">
        <v>92</v>
      </c>
      <c r="AF45" s="18" t="s">
        <v>337</v>
      </c>
      <c r="AG45" s="18" t="s">
        <v>92</v>
      </c>
      <c r="AK45" s="18">
        <v>2</v>
      </c>
      <c r="AR45" s="19"/>
      <c r="AW45" s="41">
        <v>3.0666666666666664</v>
      </c>
      <c r="AX45" s="41">
        <f t="shared" si="5"/>
        <v>3.0666666666666664</v>
      </c>
      <c r="AZ45" s="19" t="s">
        <v>76</v>
      </c>
      <c r="BA45" s="18" t="str">
        <f t="shared" si="6"/>
        <v>Log10TCID50/mL</v>
      </c>
      <c r="BC45" s="18" t="s">
        <v>99</v>
      </c>
      <c r="BD45" s="18" t="s">
        <v>100</v>
      </c>
      <c r="BE45" s="18" t="s">
        <v>306</v>
      </c>
      <c r="BF45" s="18" t="s">
        <v>307</v>
      </c>
    </row>
    <row r="46" spans="1:58" s="20" customFormat="1" x14ac:dyDescent="0.25">
      <c r="A46" s="20">
        <v>2021</v>
      </c>
      <c r="B46" s="20" t="s">
        <v>283</v>
      </c>
      <c r="C46" s="20" t="s">
        <v>299</v>
      </c>
      <c r="D46" s="20" t="s">
        <v>300</v>
      </c>
      <c r="E46" s="20" t="s">
        <v>84</v>
      </c>
      <c r="F46" s="20" t="s">
        <v>62</v>
      </c>
      <c r="G46" s="20" t="s">
        <v>63</v>
      </c>
      <c r="H46" s="20" t="s">
        <v>335</v>
      </c>
      <c r="I46" s="20" t="s">
        <v>87</v>
      </c>
      <c r="J46" s="20" t="s">
        <v>339</v>
      </c>
      <c r="K46" s="20" t="s">
        <v>285</v>
      </c>
      <c r="L46" s="20" t="s">
        <v>68</v>
      </c>
      <c r="N46" s="20">
        <v>6</v>
      </c>
      <c r="O46" s="20" t="s">
        <v>90</v>
      </c>
      <c r="T46" s="27"/>
      <c r="U46" s="27" t="s">
        <v>91</v>
      </c>
      <c r="X46" s="20" t="s">
        <v>92</v>
      </c>
      <c r="Z46" s="20">
        <v>2</v>
      </c>
      <c r="AB46" s="20">
        <v>4</v>
      </c>
      <c r="AE46" s="20" t="s">
        <v>92</v>
      </c>
      <c r="AF46" s="20" t="s">
        <v>337</v>
      </c>
      <c r="AG46" s="20" t="s">
        <v>92</v>
      </c>
      <c r="AK46" s="20">
        <v>2</v>
      </c>
      <c r="AR46" s="25"/>
      <c r="AW46" s="33">
        <v>2.7666666666666671</v>
      </c>
      <c r="AX46" s="33">
        <f t="shared" si="5"/>
        <v>2.7666666666666671</v>
      </c>
      <c r="AZ46" s="25" t="s">
        <v>76</v>
      </c>
      <c r="BA46" s="20" t="str">
        <f t="shared" si="6"/>
        <v>Log10TCID50/mL</v>
      </c>
      <c r="BC46" s="20" t="s">
        <v>99</v>
      </c>
      <c r="BD46" s="20" t="s">
        <v>100</v>
      </c>
      <c r="BE46" s="20" t="s">
        <v>306</v>
      </c>
      <c r="BF46" s="20" t="s">
        <v>307</v>
      </c>
    </row>
    <row r="47" spans="1:58" s="18" customFormat="1" x14ac:dyDescent="0.25">
      <c r="A47" s="18">
        <v>2023</v>
      </c>
      <c r="B47" s="18" t="s">
        <v>283</v>
      </c>
      <c r="C47" s="18" t="s">
        <v>340</v>
      </c>
      <c r="D47" s="18" t="s">
        <v>341</v>
      </c>
      <c r="E47" s="18" t="s">
        <v>84</v>
      </c>
      <c r="F47" s="18" t="s">
        <v>62</v>
      </c>
      <c r="G47" s="18" t="s">
        <v>85</v>
      </c>
      <c r="H47" s="18" t="s">
        <v>342</v>
      </c>
      <c r="I47" s="18" t="s">
        <v>87</v>
      </c>
      <c r="J47" s="18" t="s">
        <v>343</v>
      </c>
      <c r="K47" s="18" t="s">
        <v>285</v>
      </c>
      <c r="L47" s="18" t="s">
        <v>68</v>
      </c>
      <c r="M47" s="18" t="s">
        <v>344</v>
      </c>
      <c r="N47" s="18">
        <v>9</v>
      </c>
      <c r="O47" s="18" t="s">
        <v>345</v>
      </c>
      <c r="U47" s="26" t="s">
        <v>106</v>
      </c>
      <c r="X47" s="18" t="s">
        <v>92</v>
      </c>
      <c r="Z47" s="18">
        <v>2</v>
      </c>
      <c r="AB47" s="18">
        <v>4</v>
      </c>
      <c r="AE47" s="18" t="s">
        <v>92</v>
      </c>
      <c r="AF47" s="18" t="s">
        <v>309</v>
      </c>
      <c r="AG47" s="18" t="s">
        <v>92</v>
      </c>
      <c r="AH47" s="18" t="s">
        <v>346</v>
      </c>
      <c r="AJ47" s="18">
        <v>2</v>
      </c>
      <c r="AK47" s="18">
        <v>2</v>
      </c>
      <c r="AW47" s="41">
        <v>3.1666666666666665</v>
      </c>
      <c r="AX47" s="41">
        <f t="shared" si="5"/>
        <v>3.1666666666666665</v>
      </c>
      <c r="AZ47" s="19" t="s">
        <v>76</v>
      </c>
      <c r="BA47" s="18" t="str">
        <f t="shared" si="6"/>
        <v>Log10TCID50/mL</v>
      </c>
      <c r="BC47" s="18" t="s">
        <v>99</v>
      </c>
      <c r="BD47" s="18" t="s">
        <v>100</v>
      </c>
      <c r="BF47" s="18" t="s">
        <v>347</v>
      </c>
    </row>
    <row r="48" spans="1:58" s="18" customFormat="1" x14ac:dyDescent="0.25">
      <c r="A48" s="18">
        <v>2023</v>
      </c>
      <c r="B48" s="18" t="s">
        <v>283</v>
      </c>
      <c r="C48" s="18" t="s">
        <v>340</v>
      </c>
      <c r="D48" s="18" t="s">
        <v>341</v>
      </c>
      <c r="E48" s="18" t="s">
        <v>84</v>
      </c>
      <c r="F48" s="18" t="s">
        <v>62</v>
      </c>
      <c r="G48" s="18" t="s">
        <v>85</v>
      </c>
      <c r="I48" s="18" t="s">
        <v>87</v>
      </c>
      <c r="K48" s="18" t="s">
        <v>285</v>
      </c>
      <c r="L48" s="18" t="s">
        <v>348</v>
      </c>
      <c r="M48" s="18" t="s">
        <v>344</v>
      </c>
      <c r="N48" s="18">
        <v>3</v>
      </c>
      <c r="O48" s="18" t="s">
        <v>349</v>
      </c>
      <c r="Q48" s="18">
        <v>3</v>
      </c>
      <c r="T48" s="26"/>
      <c r="U48" s="26" t="s">
        <v>106</v>
      </c>
      <c r="W48" s="18">
        <v>2</v>
      </c>
      <c r="X48" s="18" t="s">
        <v>92</v>
      </c>
      <c r="Z48" s="18">
        <v>3</v>
      </c>
      <c r="AB48" s="18">
        <v>4</v>
      </c>
      <c r="AE48" s="18" t="s">
        <v>92</v>
      </c>
      <c r="AF48" s="18" t="s">
        <v>350</v>
      </c>
      <c r="AG48" s="18" t="s">
        <v>92</v>
      </c>
      <c r="AH48" s="18" t="s">
        <v>351</v>
      </c>
      <c r="AI48" s="18" t="s">
        <v>352</v>
      </c>
      <c r="AK48" s="18">
        <v>3</v>
      </c>
      <c r="AW48" s="41">
        <v>2.5666666666666664</v>
      </c>
      <c r="AX48" s="41">
        <f t="shared" si="5"/>
        <v>2.5666666666666664</v>
      </c>
      <c r="AZ48" s="19" t="s">
        <v>76</v>
      </c>
      <c r="BA48" s="18" t="str">
        <f t="shared" si="6"/>
        <v>Log10TCID50/mL</v>
      </c>
      <c r="BC48" s="18" t="s">
        <v>99</v>
      </c>
      <c r="BD48" s="18" t="s">
        <v>100</v>
      </c>
      <c r="BF48" s="18" t="s">
        <v>347</v>
      </c>
    </row>
    <row r="49" spans="1:58" s="18" customFormat="1" x14ac:dyDescent="0.25">
      <c r="A49" s="18">
        <v>2023</v>
      </c>
      <c r="B49" s="18" t="s">
        <v>283</v>
      </c>
      <c r="C49" s="18" t="s">
        <v>340</v>
      </c>
      <c r="D49" s="18" t="s">
        <v>341</v>
      </c>
      <c r="E49" s="18" t="s">
        <v>84</v>
      </c>
      <c r="F49" s="18" t="s">
        <v>62</v>
      </c>
      <c r="G49" s="18" t="s">
        <v>85</v>
      </c>
      <c r="I49" s="18" t="s">
        <v>87</v>
      </c>
      <c r="K49" s="18" t="s">
        <v>285</v>
      </c>
      <c r="L49" s="18" t="s">
        <v>353</v>
      </c>
      <c r="M49" s="18" t="s">
        <v>344</v>
      </c>
      <c r="N49" s="18">
        <v>3</v>
      </c>
      <c r="O49" s="18" t="s">
        <v>354</v>
      </c>
      <c r="Q49" s="18">
        <v>0</v>
      </c>
      <c r="T49" s="26"/>
      <c r="U49" s="26" t="s">
        <v>320</v>
      </c>
      <c r="W49" s="18">
        <v>7</v>
      </c>
      <c r="X49" s="18" t="s">
        <v>92</v>
      </c>
      <c r="AB49" s="18" t="s">
        <v>92</v>
      </c>
      <c r="AE49" s="18" t="s">
        <v>92</v>
      </c>
      <c r="AF49" s="18" t="s">
        <v>350</v>
      </c>
      <c r="AG49" s="18" t="s">
        <v>92</v>
      </c>
      <c r="AH49" s="18" t="s">
        <v>351</v>
      </c>
      <c r="AK49" s="18" t="s">
        <v>117</v>
      </c>
      <c r="AW49" s="18" t="s">
        <v>117</v>
      </c>
      <c r="AX49" s="18" t="str">
        <f t="shared" si="5"/>
        <v>ND</v>
      </c>
      <c r="AZ49" s="19" t="s">
        <v>76</v>
      </c>
      <c r="BA49" s="18" t="str">
        <f t="shared" si="6"/>
        <v>Log10TCID50/mL</v>
      </c>
      <c r="BC49" s="18" t="s">
        <v>99</v>
      </c>
      <c r="BD49" s="18" t="s">
        <v>100</v>
      </c>
      <c r="BF49" s="18" t="s">
        <v>347</v>
      </c>
    </row>
    <row r="50" spans="1:58" s="18" customFormat="1" x14ac:dyDescent="0.25">
      <c r="A50" s="18">
        <v>2023</v>
      </c>
      <c r="B50" s="18" t="s">
        <v>283</v>
      </c>
      <c r="C50" s="18" t="s">
        <v>340</v>
      </c>
      <c r="D50" s="18" t="s">
        <v>341</v>
      </c>
      <c r="E50" s="18" t="s">
        <v>84</v>
      </c>
      <c r="F50" s="18" t="s">
        <v>62</v>
      </c>
      <c r="G50" s="18" t="s">
        <v>85</v>
      </c>
      <c r="H50" s="18" t="s">
        <v>355</v>
      </c>
      <c r="I50" s="18" t="s">
        <v>87</v>
      </c>
      <c r="J50" s="18" t="s">
        <v>343</v>
      </c>
      <c r="K50" s="18" t="s">
        <v>285</v>
      </c>
      <c r="L50" s="18" t="s">
        <v>68</v>
      </c>
      <c r="M50" s="18" t="s">
        <v>356</v>
      </c>
      <c r="N50" s="18">
        <v>9</v>
      </c>
      <c r="O50" s="18" t="s">
        <v>345</v>
      </c>
      <c r="T50" s="26"/>
      <c r="U50" s="26" t="s">
        <v>106</v>
      </c>
      <c r="X50" s="18" t="s">
        <v>92</v>
      </c>
      <c r="Z50" s="18">
        <v>2</v>
      </c>
      <c r="AB50" s="18">
        <v>6</v>
      </c>
      <c r="AE50" s="18" t="s">
        <v>92</v>
      </c>
      <c r="AF50" s="18" t="s">
        <v>309</v>
      </c>
      <c r="AG50" s="18" t="s">
        <v>92</v>
      </c>
      <c r="AH50" s="18" t="s">
        <v>346</v>
      </c>
      <c r="AK50" s="18">
        <v>2</v>
      </c>
      <c r="AW50" s="41">
        <v>3.5333333333333337</v>
      </c>
      <c r="AX50" s="41">
        <f t="shared" si="5"/>
        <v>3.5333333333333337</v>
      </c>
      <c r="AZ50" s="19" t="s">
        <v>76</v>
      </c>
      <c r="BA50" s="18" t="str">
        <f t="shared" si="6"/>
        <v>Log10TCID50/mL</v>
      </c>
      <c r="BC50" s="18" t="s">
        <v>99</v>
      </c>
      <c r="BD50" s="18" t="s">
        <v>100</v>
      </c>
      <c r="BF50" s="18" t="s">
        <v>347</v>
      </c>
    </row>
    <row r="51" spans="1:58" s="18" customFormat="1" x14ac:dyDescent="0.25">
      <c r="A51" s="18">
        <v>2023</v>
      </c>
      <c r="B51" s="18" t="s">
        <v>283</v>
      </c>
      <c r="C51" s="18" t="s">
        <v>340</v>
      </c>
      <c r="D51" s="18" t="s">
        <v>341</v>
      </c>
      <c r="E51" s="18" t="s">
        <v>84</v>
      </c>
      <c r="F51" s="18" t="s">
        <v>62</v>
      </c>
      <c r="G51" s="18" t="s">
        <v>85</v>
      </c>
      <c r="I51" s="18" t="s">
        <v>87</v>
      </c>
      <c r="K51" s="18" t="s">
        <v>285</v>
      </c>
      <c r="L51" s="18" t="s">
        <v>348</v>
      </c>
      <c r="M51" s="18" t="s">
        <v>356</v>
      </c>
      <c r="N51" s="18">
        <v>3</v>
      </c>
      <c r="O51" s="18" t="s">
        <v>349</v>
      </c>
      <c r="Q51" s="18">
        <v>3</v>
      </c>
      <c r="T51" s="26"/>
      <c r="U51" s="26" t="s">
        <v>106</v>
      </c>
      <c r="W51" s="18">
        <v>2</v>
      </c>
      <c r="X51" s="18" t="s">
        <v>92</v>
      </c>
      <c r="Z51" s="18">
        <v>2</v>
      </c>
      <c r="AB51" s="18">
        <v>5</v>
      </c>
      <c r="AE51" s="18" t="s">
        <v>92</v>
      </c>
      <c r="AF51" s="18" t="s">
        <v>350</v>
      </c>
      <c r="AG51" s="18" t="s">
        <v>92</v>
      </c>
      <c r="AH51" s="18" t="s">
        <v>351</v>
      </c>
      <c r="AI51" s="18" t="s">
        <v>352</v>
      </c>
      <c r="AK51" s="18">
        <v>3</v>
      </c>
      <c r="AW51" s="18">
        <v>3.2999999999999994</v>
      </c>
      <c r="AX51" s="18">
        <f t="shared" si="5"/>
        <v>3.2999999999999994</v>
      </c>
      <c r="AZ51" s="19" t="s">
        <v>76</v>
      </c>
      <c r="BA51" s="18" t="str">
        <f t="shared" si="6"/>
        <v>Log10TCID50/mL</v>
      </c>
      <c r="BC51" s="18" t="s">
        <v>99</v>
      </c>
      <c r="BD51" s="18" t="s">
        <v>100</v>
      </c>
      <c r="BF51" s="18" t="s">
        <v>347</v>
      </c>
    </row>
    <row r="52" spans="1:58" s="18" customFormat="1" x14ac:dyDescent="0.25">
      <c r="A52" s="18">
        <v>2023</v>
      </c>
      <c r="B52" s="18" t="s">
        <v>283</v>
      </c>
      <c r="C52" s="18" t="s">
        <v>340</v>
      </c>
      <c r="D52" s="18" t="s">
        <v>341</v>
      </c>
      <c r="E52" s="18" t="s">
        <v>84</v>
      </c>
      <c r="F52" s="18" t="s">
        <v>62</v>
      </c>
      <c r="G52" s="18" t="s">
        <v>85</v>
      </c>
      <c r="I52" s="18" t="s">
        <v>87</v>
      </c>
      <c r="K52" s="18" t="s">
        <v>285</v>
      </c>
      <c r="L52" s="18" t="s">
        <v>353</v>
      </c>
      <c r="M52" s="18" t="s">
        <v>356</v>
      </c>
      <c r="N52" s="18">
        <v>3</v>
      </c>
      <c r="O52" s="18" t="s">
        <v>354</v>
      </c>
      <c r="Q52" s="18">
        <v>3</v>
      </c>
      <c r="T52" s="26"/>
      <c r="U52" s="26" t="s">
        <v>106</v>
      </c>
      <c r="W52" s="18">
        <v>7</v>
      </c>
      <c r="X52" s="18" t="s">
        <v>92</v>
      </c>
      <c r="Z52" s="18">
        <v>3</v>
      </c>
      <c r="AB52" s="18">
        <v>4</v>
      </c>
      <c r="AE52" s="18" t="s">
        <v>92</v>
      </c>
      <c r="AF52" s="18" t="s">
        <v>350</v>
      </c>
      <c r="AG52" s="18" t="s">
        <v>92</v>
      </c>
      <c r="AH52" s="18" t="s">
        <v>351</v>
      </c>
      <c r="AK52" s="18">
        <v>3</v>
      </c>
      <c r="AW52" s="41">
        <v>1.8333333333333333</v>
      </c>
      <c r="AX52" s="41">
        <f t="shared" si="5"/>
        <v>1.8333333333333333</v>
      </c>
      <c r="AZ52" s="19" t="s">
        <v>76</v>
      </c>
      <c r="BA52" s="18" t="str">
        <f t="shared" si="6"/>
        <v>Log10TCID50/mL</v>
      </c>
      <c r="BC52" s="18" t="s">
        <v>99</v>
      </c>
      <c r="BD52" s="18" t="s">
        <v>100</v>
      </c>
      <c r="BF52" s="18" t="s">
        <v>347</v>
      </c>
    </row>
    <row r="53" spans="1:58" s="18" customFormat="1" x14ac:dyDescent="0.25">
      <c r="A53" s="18">
        <v>2023</v>
      </c>
      <c r="B53" s="18" t="s">
        <v>283</v>
      </c>
      <c r="C53" s="18" t="s">
        <v>340</v>
      </c>
      <c r="D53" s="18" t="s">
        <v>341</v>
      </c>
      <c r="E53" s="18" t="s">
        <v>84</v>
      </c>
      <c r="F53" s="18" t="s">
        <v>62</v>
      </c>
      <c r="G53" s="18" t="s">
        <v>85</v>
      </c>
      <c r="H53" s="18" t="s">
        <v>357</v>
      </c>
      <c r="I53" s="18" t="s">
        <v>65</v>
      </c>
      <c r="J53" s="18" t="s">
        <v>343</v>
      </c>
      <c r="K53" s="18" t="s">
        <v>285</v>
      </c>
      <c r="L53" s="18" t="s">
        <v>68</v>
      </c>
      <c r="M53" s="18" t="s">
        <v>358</v>
      </c>
      <c r="N53" s="18">
        <v>9</v>
      </c>
      <c r="O53" s="18" t="s">
        <v>345</v>
      </c>
      <c r="T53" s="26"/>
      <c r="U53" s="26" t="s">
        <v>106</v>
      </c>
      <c r="X53" s="18" t="s">
        <v>92</v>
      </c>
      <c r="Z53" s="18">
        <v>2</v>
      </c>
      <c r="AB53" s="18">
        <v>6</v>
      </c>
      <c r="AE53" s="18" t="s">
        <v>92</v>
      </c>
      <c r="AF53" s="18" t="s">
        <v>309</v>
      </c>
      <c r="AG53" s="18" t="s">
        <v>92</v>
      </c>
      <c r="AH53" s="18" t="s">
        <v>346</v>
      </c>
      <c r="AK53" s="18">
        <v>2</v>
      </c>
      <c r="AW53" s="41">
        <v>3.9666666666666668</v>
      </c>
      <c r="AX53" s="41">
        <f t="shared" si="5"/>
        <v>3.9666666666666668</v>
      </c>
      <c r="AZ53" s="19" t="s">
        <v>76</v>
      </c>
      <c r="BA53" s="18" t="str">
        <f t="shared" si="6"/>
        <v>Log10TCID50/mL</v>
      </c>
      <c r="BC53" s="18" t="s">
        <v>99</v>
      </c>
      <c r="BD53" s="18" t="s">
        <v>100</v>
      </c>
      <c r="BF53" s="18" t="s">
        <v>347</v>
      </c>
    </row>
    <row r="54" spans="1:58" s="18" customFormat="1" x14ac:dyDescent="0.25">
      <c r="A54" s="18">
        <v>2023</v>
      </c>
      <c r="B54" s="18" t="s">
        <v>283</v>
      </c>
      <c r="C54" s="18" t="s">
        <v>340</v>
      </c>
      <c r="D54" s="18" t="s">
        <v>341</v>
      </c>
      <c r="E54" s="18" t="s">
        <v>84</v>
      </c>
      <c r="F54" s="18" t="s">
        <v>62</v>
      </c>
      <c r="G54" s="18" t="s">
        <v>85</v>
      </c>
      <c r="I54" s="18" t="s">
        <v>65</v>
      </c>
      <c r="K54" s="18" t="s">
        <v>285</v>
      </c>
      <c r="L54" s="18" t="s">
        <v>348</v>
      </c>
      <c r="M54" s="18" t="s">
        <v>358</v>
      </c>
      <c r="N54" s="18">
        <v>3</v>
      </c>
      <c r="O54" s="18" t="s">
        <v>349</v>
      </c>
      <c r="Q54" s="18">
        <v>3</v>
      </c>
      <c r="T54" s="26"/>
      <c r="U54" s="26" t="s">
        <v>106</v>
      </c>
      <c r="W54" s="18">
        <v>2</v>
      </c>
      <c r="X54" s="18" t="s">
        <v>92</v>
      </c>
      <c r="Z54" s="18">
        <v>2</v>
      </c>
      <c r="AB54" s="18">
        <v>6</v>
      </c>
      <c r="AE54" s="18" t="s">
        <v>92</v>
      </c>
      <c r="AF54" s="18" t="s">
        <v>350</v>
      </c>
      <c r="AG54" s="18" t="s">
        <v>92</v>
      </c>
      <c r="AH54" s="18" t="s">
        <v>351</v>
      </c>
      <c r="AI54" s="18" t="s">
        <v>352</v>
      </c>
      <c r="AK54" s="18">
        <v>3</v>
      </c>
      <c r="AW54" s="41">
        <v>4.3666666666666663</v>
      </c>
      <c r="AX54" s="41">
        <f t="shared" si="5"/>
        <v>4.3666666666666663</v>
      </c>
      <c r="AZ54" s="19" t="s">
        <v>76</v>
      </c>
      <c r="BA54" s="18" t="str">
        <f t="shared" si="6"/>
        <v>Log10TCID50/mL</v>
      </c>
      <c r="BC54" s="18" t="s">
        <v>99</v>
      </c>
      <c r="BD54" s="18" t="s">
        <v>100</v>
      </c>
      <c r="BF54" s="18" t="s">
        <v>347</v>
      </c>
    </row>
    <row r="55" spans="1:58" s="18" customFormat="1" x14ac:dyDescent="0.25">
      <c r="A55" s="18">
        <v>2023</v>
      </c>
      <c r="B55" s="18" t="s">
        <v>283</v>
      </c>
      <c r="C55" s="18" t="s">
        <v>340</v>
      </c>
      <c r="D55" s="18" t="s">
        <v>341</v>
      </c>
      <c r="E55" s="18" t="s">
        <v>84</v>
      </c>
      <c r="F55" s="18" t="s">
        <v>62</v>
      </c>
      <c r="G55" s="18" t="s">
        <v>85</v>
      </c>
      <c r="I55" s="18" t="s">
        <v>65</v>
      </c>
      <c r="K55" s="18" t="s">
        <v>285</v>
      </c>
      <c r="L55" s="18" t="s">
        <v>353</v>
      </c>
      <c r="M55" s="18" t="s">
        <v>358</v>
      </c>
      <c r="N55" s="18">
        <v>3</v>
      </c>
      <c r="O55" s="18" t="s">
        <v>354</v>
      </c>
      <c r="Q55" s="18">
        <v>3</v>
      </c>
      <c r="T55" s="26"/>
      <c r="U55" s="26" t="s">
        <v>106</v>
      </c>
      <c r="W55" s="18">
        <v>7</v>
      </c>
      <c r="X55" s="18" t="s">
        <v>92</v>
      </c>
      <c r="Z55" s="18">
        <v>3</v>
      </c>
      <c r="AB55" s="18">
        <v>5</v>
      </c>
      <c r="AE55" s="18" t="s">
        <v>92</v>
      </c>
      <c r="AF55" s="18" t="s">
        <v>350</v>
      </c>
      <c r="AG55" s="18" t="s">
        <v>92</v>
      </c>
      <c r="AH55" s="18" t="s">
        <v>351</v>
      </c>
      <c r="AK55" s="18">
        <v>3</v>
      </c>
      <c r="AW55" s="41">
        <v>2.8666666666666667</v>
      </c>
      <c r="AX55" s="41">
        <f t="shared" si="5"/>
        <v>2.8666666666666667</v>
      </c>
      <c r="AZ55" s="19" t="s">
        <v>76</v>
      </c>
      <c r="BA55" s="18" t="str">
        <f t="shared" si="6"/>
        <v>Log10TCID50/mL</v>
      </c>
      <c r="BC55" s="18" t="s">
        <v>99</v>
      </c>
      <c r="BD55" s="18" t="s">
        <v>100</v>
      </c>
      <c r="BF55" s="18" t="s">
        <v>347</v>
      </c>
    </row>
    <row r="56" spans="1:58" s="18" customFormat="1" x14ac:dyDescent="0.25">
      <c r="A56" s="18">
        <v>2023</v>
      </c>
      <c r="B56" s="18" t="s">
        <v>283</v>
      </c>
      <c r="C56" s="18" t="s">
        <v>340</v>
      </c>
      <c r="D56" s="18" t="s">
        <v>341</v>
      </c>
      <c r="E56" s="18" t="s">
        <v>84</v>
      </c>
      <c r="F56" s="18" t="s">
        <v>62</v>
      </c>
      <c r="G56" s="18" t="s">
        <v>85</v>
      </c>
      <c r="H56" s="18" t="s">
        <v>359</v>
      </c>
      <c r="I56" s="18" t="s">
        <v>253</v>
      </c>
      <c r="J56" s="18" t="s">
        <v>343</v>
      </c>
      <c r="K56" s="18" t="s">
        <v>285</v>
      </c>
      <c r="L56" s="18" t="s">
        <v>68</v>
      </c>
      <c r="M56" s="18" t="s">
        <v>360</v>
      </c>
      <c r="N56" s="18">
        <v>9</v>
      </c>
      <c r="O56" s="18" t="s">
        <v>345</v>
      </c>
      <c r="T56" s="26"/>
      <c r="U56" s="26" t="s">
        <v>106</v>
      </c>
      <c r="X56" s="18" t="s">
        <v>92</v>
      </c>
      <c r="Z56" s="18">
        <v>2</v>
      </c>
      <c r="AB56" s="18">
        <v>6</v>
      </c>
      <c r="AE56" s="18" t="s">
        <v>92</v>
      </c>
      <c r="AF56" s="18" t="s">
        <v>309</v>
      </c>
      <c r="AG56" s="18" t="s">
        <v>92</v>
      </c>
      <c r="AH56" s="18" t="s">
        <v>346</v>
      </c>
      <c r="AK56" s="18">
        <v>2</v>
      </c>
      <c r="AW56" s="41">
        <v>3.8666666666666667</v>
      </c>
      <c r="AX56" s="41">
        <f t="shared" si="5"/>
        <v>3.8666666666666667</v>
      </c>
      <c r="AZ56" s="19" t="s">
        <v>76</v>
      </c>
      <c r="BA56" s="18" t="str">
        <f t="shared" si="6"/>
        <v>Log10TCID50/mL</v>
      </c>
      <c r="BC56" s="18" t="s">
        <v>99</v>
      </c>
      <c r="BD56" s="18" t="s">
        <v>100</v>
      </c>
      <c r="BF56" s="18" t="s">
        <v>347</v>
      </c>
    </row>
    <row r="57" spans="1:58" s="18" customFormat="1" x14ac:dyDescent="0.25">
      <c r="A57" s="18">
        <v>2023</v>
      </c>
      <c r="B57" s="18" t="s">
        <v>283</v>
      </c>
      <c r="C57" s="18" t="s">
        <v>340</v>
      </c>
      <c r="D57" s="18" t="s">
        <v>341</v>
      </c>
      <c r="E57" s="18" t="s">
        <v>84</v>
      </c>
      <c r="F57" s="18" t="s">
        <v>62</v>
      </c>
      <c r="G57" s="18" t="s">
        <v>85</v>
      </c>
      <c r="I57" s="18" t="s">
        <v>253</v>
      </c>
      <c r="K57" s="18" t="s">
        <v>285</v>
      </c>
      <c r="L57" s="18" t="s">
        <v>348</v>
      </c>
      <c r="M57" s="18" t="s">
        <v>360</v>
      </c>
      <c r="N57" s="18">
        <v>3</v>
      </c>
      <c r="O57" s="18" t="s">
        <v>349</v>
      </c>
      <c r="Q57" s="18">
        <v>3</v>
      </c>
      <c r="T57" s="26"/>
      <c r="U57" s="26" t="s">
        <v>106</v>
      </c>
      <c r="W57" s="18">
        <v>2</v>
      </c>
      <c r="X57" s="18" t="s">
        <v>92</v>
      </c>
      <c r="Z57" s="18">
        <v>2</v>
      </c>
      <c r="AB57" s="18">
        <v>5</v>
      </c>
      <c r="AE57" s="18" t="s">
        <v>92</v>
      </c>
      <c r="AF57" s="18" t="s">
        <v>350</v>
      </c>
      <c r="AG57" s="18" t="s">
        <v>92</v>
      </c>
      <c r="AH57" s="18" t="s">
        <v>351</v>
      </c>
      <c r="AI57" s="18" t="s">
        <v>352</v>
      </c>
      <c r="AK57" s="18">
        <v>3</v>
      </c>
      <c r="AW57" s="41">
        <v>4.0333333333333332</v>
      </c>
      <c r="AX57" s="41">
        <f t="shared" si="5"/>
        <v>4.0333333333333332</v>
      </c>
      <c r="AZ57" s="19" t="s">
        <v>76</v>
      </c>
      <c r="BA57" s="18" t="str">
        <f t="shared" si="6"/>
        <v>Log10TCID50/mL</v>
      </c>
      <c r="BC57" s="18" t="s">
        <v>99</v>
      </c>
      <c r="BD57" s="18" t="s">
        <v>100</v>
      </c>
      <c r="BF57" s="18" t="s">
        <v>347</v>
      </c>
    </row>
    <row r="58" spans="1:58" s="20" customFormat="1" x14ac:dyDescent="0.25">
      <c r="A58" s="20">
        <v>2023</v>
      </c>
      <c r="B58" s="20" t="s">
        <v>283</v>
      </c>
      <c r="C58" s="20" t="s">
        <v>340</v>
      </c>
      <c r="D58" s="20" t="s">
        <v>341</v>
      </c>
      <c r="E58" s="20" t="s">
        <v>84</v>
      </c>
      <c r="F58" s="20" t="s">
        <v>62</v>
      </c>
      <c r="G58" s="20" t="s">
        <v>85</v>
      </c>
      <c r="I58" s="20" t="s">
        <v>253</v>
      </c>
      <c r="K58" s="20" t="s">
        <v>285</v>
      </c>
      <c r="L58" s="20" t="s">
        <v>353</v>
      </c>
      <c r="M58" s="20" t="s">
        <v>360</v>
      </c>
      <c r="N58" s="20">
        <v>3</v>
      </c>
      <c r="O58" s="20" t="s">
        <v>354</v>
      </c>
      <c r="Q58" s="20">
        <v>3</v>
      </c>
      <c r="T58" s="27"/>
      <c r="U58" s="27" t="s">
        <v>106</v>
      </c>
      <c r="W58" s="20">
        <v>7</v>
      </c>
      <c r="X58" s="20" t="s">
        <v>92</v>
      </c>
      <c r="Z58" s="20">
        <v>3</v>
      </c>
      <c r="AB58" s="20">
        <v>4</v>
      </c>
      <c r="AE58" s="20" t="s">
        <v>92</v>
      </c>
      <c r="AF58" s="20" t="s">
        <v>350</v>
      </c>
      <c r="AG58" s="20" t="s">
        <v>92</v>
      </c>
      <c r="AH58" s="20" t="s">
        <v>351</v>
      </c>
      <c r="AK58" s="20">
        <v>3</v>
      </c>
      <c r="AW58" s="33">
        <v>2.7333333333333329</v>
      </c>
      <c r="AX58" s="33">
        <f t="shared" si="5"/>
        <v>2.7333333333333329</v>
      </c>
      <c r="AZ58" s="25" t="s">
        <v>76</v>
      </c>
      <c r="BA58" s="20" t="str">
        <f t="shared" si="6"/>
        <v>Log10TCID50/mL</v>
      </c>
      <c r="BC58" s="20" t="s">
        <v>99</v>
      </c>
      <c r="BD58" s="20" t="s">
        <v>100</v>
      </c>
      <c r="BF58" s="18" t="s">
        <v>347</v>
      </c>
    </row>
    <row r="59" spans="1:58" x14ac:dyDescent="0.25">
      <c r="A59" s="18">
        <v>2023</v>
      </c>
      <c r="B59" s="18" t="s">
        <v>283</v>
      </c>
      <c r="C59" s="18" t="s">
        <v>340</v>
      </c>
      <c r="D59" s="18" t="s">
        <v>341</v>
      </c>
      <c r="E59" s="18" t="s">
        <v>84</v>
      </c>
      <c r="F59" s="18" t="s">
        <v>62</v>
      </c>
      <c r="G59" s="18" t="s">
        <v>85</v>
      </c>
      <c r="H59" s="18" t="s">
        <v>361</v>
      </c>
      <c r="I59" s="18" t="s">
        <v>182</v>
      </c>
      <c r="J59" s="18" t="s">
        <v>343</v>
      </c>
      <c r="K59" s="18" t="s">
        <v>285</v>
      </c>
      <c r="L59" s="18" t="s">
        <v>68</v>
      </c>
      <c r="M59" s="18" t="s">
        <v>362</v>
      </c>
      <c r="N59" s="18">
        <v>9</v>
      </c>
      <c r="O59" s="18" t="s">
        <v>345</v>
      </c>
      <c r="P59" s="18"/>
      <c r="Q59" s="18"/>
      <c r="R59" s="18"/>
      <c r="S59" s="18"/>
      <c r="T59" s="26"/>
      <c r="U59" s="26" t="s">
        <v>106</v>
      </c>
      <c r="V59" s="18"/>
      <c r="W59" s="18"/>
      <c r="X59" s="18" t="s">
        <v>92</v>
      </c>
      <c r="Y59" s="18"/>
      <c r="Z59" s="18">
        <v>2</v>
      </c>
      <c r="AA59" s="18"/>
      <c r="AB59" s="18">
        <v>6</v>
      </c>
      <c r="AC59" s="18"/>
      <c r="AD59" s="18"/>
      <c r="AE59" s="18" t="s">
        <v>92</v>
      </c>
      <c r="AF59" s="18" t="s">
        <v>309</v>
      </c>
      <c r="AG59" s="18" t="s">
        <v>92</v>
      </c>
      <c r="AH59" s="18" t="s">
        <v>346</v>
      </c>
      <c r="AI59" s="18"/>
      <c r="AJ59" s="18"/>
      <c r="AK59" s="18">
        <v>2</v>
      </c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>
        <v>4.5999999999999996</v>
      </c>
      <c r="AX59" s="18">
        <f t="shared" si="5"/>
        <v>4.5999999999999996</v>
      </c>
      <c r="AY59" s="18"/>
      <c r="AZ59" s="19" t="s">
        <v>76</v>
      </c>
      <c r="BA59" s="18" t="str">
        <f t="shared" si="6"/>
        <v>Log10TCID50/mL</v>
      </c>
      <c r="BB59" s="18"/>
      <c r="BC59" s="18" t="s">
        <v>99</v>
      </c>
      <c r="BD59" s="18" t="s">
        <v>100</v>
      </c>
      <c r="BF59" s="18" t="s">
        <v>347</v>
      </c>
    </row>
    <row r="60" spans="1:58" x14ac:dyDescent="0.25">
      <c r="A60" s="18">
        <v>2023</v>
      </c>
      <c r="B60" s="18" t="s">
        <v>283</v>
      </c>
      <c r="C60" s="18" t="s">
        <v>340</v>
      </c>
      <c r="D60" s="18" t="s">
        <v>341</v>
      </c>
      <c r="E60" s="18" t="s">
        <v>84</v>
      </c>
      <c r="F60" s="18" t="s">
        <v>62</v>
      </c>
      <c r="G60" s="18" t="s">
        <v>85</v>
      </c>
      <c r="H60" s="18"/>
      <c r="I60" s="18" t="s">
        <v>182</v>
      </c>
      <c r="J60" s="18"/>
      <c r="K60" s="18" t="s">
        <v>285</v>
      </c>
      <c r="L60" s="18" t="s">
        <v>348</v>
      </c>
      <c r="M60" s="18" t="s">
        <v>362</v>
      </c>
      <c r="N60" s="18">
        <v>3</v>
      </c>
      <c r="O60" s="18" t="s">
        <v>349</v>
      </c>
      <c r="P60" s="18"/>
      <c r="Q60" s="18">
        <v>3</v>
      </c>
      <c r="R60" s="18"/>
      <c r="S60" s="18"/>
      <c r="T60" s="26"/>
      <c r="U60" s="26" t="s">
        <v>106</v>
      </c>
      <c r="V60" s="18"/>
      <c r="W60" s="18">
        <v>2</v>
      </c>
      <c r="X60" s="18" t="s">
        <v>92</v>
      </c>
      <c r="Y60" s="18"/>
      <c r="Z60" s="18">
        <v>2</v>
      </c>
      <c r="AA60" s="18"/>
      <c r="AB60" s="18">
        <v>6</v>
      </c>
      <c r="AC60" s="18"/>
      <c r="AD60" s="18"/>
      <c r="AE60" s="18" t="s">
        <v>92</v>
      </c>
      <c r="AF60" s="18" t="s">
        <v>350</v>
      </c>
      <c r="AG60" s="18" t="s">
        <v>92</v>
      </c>
      <c r="AH60" s="18" t="s">
        <v>351</v>
      </c>
      <c r="AI60" s="18" t="s">
        <v>352</v>
      </c>
      <c r="AJ60" s="18"/>
      <c r="AK60" s="18">
        <v>3</v>
      </c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>
        <v>4.8999999999999995</v>
      </c>
      <c r="AX60" s="18">
        <f t="shared" si="5"/>
        <v>4.8999999999999995</v>
      </c>
      <c r="AY60" s="18"/>
      <c r="AZ60" s="19" t="s">
        <v>76</v>
      </c>
      <c r="BA60" s="18" t="str">
        <f t="shared" si="6"/>
        <v>Log10TCID50/mL</v>
      </c>
      <c r="BB60" s="18"/>
      <c r="BC60" s="18" t="s">
        <v>99</v>
      </c>
      <c r="BD60" s="18" t="s">
        <v>100</v>
      </c>
      <c r="BF60" s="18" t="s">
        <v>347</v>
      </c>
    </row>
    <row r="61" spans="1:58" s="4" customFormat="1" x14ac:dyDescent="0.25">
      <c r="A61" s="20">
        <v>2023</v>
      </c>
      <c r="B61" s="20" t="s">
        <v>283</v>
      </c>
      <c r="C61" s="20" t="s">
        <v>340</v>
      </c>
      <c r="D61" s="20" t="s">
        <v>341</v>
      </c>
      <c r="E61" s="20" t="s">
        <v>84</v>
      </c>
      <c r="F61" s="20" t="s">
        <v>62</v>
      </c>
      <c r="G61" s="20" t="s">
        <v>85</v>
      </c>
      <c r="H61" s="20"/>
      <c r="I61" s="20" t="s">
        <v>182</v>
      </c>
      <c r="J61" s="20"/>
      <c r="K61" s="20" t="s">
        <v>285</v>
      </c>
      <c r="L61" s="20" t="s">
        <v>353</v>
      </c>
      <c r="M61" s="20" t="s">
        <v>362</v>
      </c>
      <c r="N61" s="20">
        <v>3</v>
      </c>
      <c r="O61" s="20" t="s">
        <v>354</v>
      </c>
      <c r="P61" s="20"/>
      <c r="Q61" s="20">
        <v>3</v>
      </c>
      <c r="R61" s="20"/>
      <c r="S61" s="20"/>
      <c r="T61" s="27"/>
      <c r="U61" s="27" t="s">
        <v>106</v>
      </c>
      <c r="V61" s="20"/>
      <c r="W61" s="20">
        <v>7</v>
      </c>
      <c r="X61" s="20" t="s">
        <v>92</v>
      </c>
      <c r="Y61" s="20"/>
      <c r="Z61" s="20">
        <v>3</v>
      </c>
      <c r="AA61" s="20"/>
      <c r="AB61" s="20">
        <v>5</v>
      </c>
      <c r="AC61" s="20"/>
      <c r="AD61" s="20"/>
      <c r="AE61" s="20" t="s">
        <v>92</v>
      </c>
      <c r="AF61" s="20" t="s">
        <v>350</v>
      </c>
      <c r="AG61" s="20" t="s">
        <v>92</v>
      </c>
      <c r="AH61" s="20" t="s">
        <v>351</v>
      </c>
      <c r="AI61" s="20"/>
      <c r="AJ61" s="20"/>
      <c r="AK61" s="20">
        <v>3</v>
      </c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>
        <v>3.5</v>
      </c>
      <c r="AX61" s="20">
        <f t="shared" si="5"/>
        <v>3.5</v>
      </c>
      <c r="AY61" s="20"/>
      <c r="AZ61" s="25" t="s">
        <v>76</v>
      </c>
      <c r="BA61" s="20" t="str">
        <f t="shared" si="6"/>
        <v>Log10TCID50/mL</v>
      </c>
      <c r="BB61" s="20"/>
      <c r="BC61" s="20" t="s">
        <v>99</v>
      </c>
      <c r="BD61" s="20" t="s">
        <v>100</v>
      </c>
      <c r="BF61" s="20" t="s">
        <v>347</v>
      </c>
    </row>
    <row r="62" spans="1:58" s="12" customFormat="1" x14ac:dyDescent="0.25">
      <c r="A62" s="12">
        <v>2021</v>
      </c>
      <c r="B62" s="12" t="s">
        <v>363</v>
      </c>
      <c r="C62" s="12" t="s">
        <v>364</v>
      </c>
      <c r="D62" s="12" t="s">
        <v>365</v>
      </c>
      <c r="E62" s="12" t="s">
        <v>84</v>
      </c>
      <c r="F62" s="12" t="s">
        <v>62</v>
      </c>
      <c r="G62" s="12" t="s">
        <v>85</v>
      </c>
      <c r="H62" s="44" t="s">
        <v>203</v>
      </c>
      <c r="I62" s="44" t="s">
        <v>87</v>
      </c>
      <c r="J62" s="12" t="s">
        <v>366</v>
      </c>
      <c r="K62" s="12" t="s">
        <v>367</v>
      </c>
      <c r="L62" s="12" t="s">
        <v>68</v>
      </c>
      <c r="M62" s="12" t="s">
        <v>368</v>
      </c>
      <c r="N62" s="12">
        <v>4</v>
      </c>
      <c r="O62" s="12" t="s">
        <v>90</v>
      </c>
      <c r="Q62" s="12">
        <v>4</v>
      </c>
      <c r="T62" s="16" t="s">
        <v>243</v>
      </c>
      <c r="U62" s="16" t="s">
        <v>243</v>
      </c>
      <c r="W62" s="12">
        <v>14</v>
      </c>
      <c r="X62" s="12" t="s">
        <v>117</v>
      </c>
      <c r="Y62" s="12">
        <v>1</v>
      </c>
      <c r="Z62" s="12">
        <v>1</v>
      </c>
      <c r="AA62" s="12">
        <v>15</v>
      </c>
      <c r="AB62" s="12">
        <v>7</v>
      </c>
      <c r="AC62" s="12">
        <v>17</v>
      </c>
      <c r="AE62" s="12" t="s">
        <v>117</v>
      </c>
      <c r="AF62" s="12" t="s">
        <v>369</v>
      </c>
      <c r="AG62" s="12" t="s">
        <v>117</v>
      </c>
      <c r="AI62" s="12" t="s">
        <v>370</v>
      </c>
      <c r="AJ62" s="12">
        <v>3</v>
      </c>
      <c r="AK62" s="12">
        <v>3</v>
      </c>
      <c r="AL62" s="12">
        <v>18.2</v>
      </c>
      <c r="AO62" s="12">
        <v>15.8</v>
      </c>
      <c r="AR62" s="12" t="s">
        <v>371</v>
      </c>
      <c r="AS62" s="12" t="str">
        <f t="shared" ref="AS62:AS72" si="7">AR62</f>
        <v>40-Ct</v>
      </c>
      <c r="AT62" s="12">
        <v>2.5</v>
      </c>
      <c r="AU62" s="12">
        <f>AT62</f>
        <v>2.5</v>
      </c>
      <c r="AW62" s="12">
        <v>1.6</v>
      </c>
      <c r="AX62" s="12">
        <f t="shared" si="5"/>
        <v>1.6</v>
      </c>
      <c r="AZ62" s="12" t="s">
        <v>76</v>
      </c>
      <c r="BA62" s="12" t="s">
        <v>76</v>
      </c>
      <c r="BB62" s="12" t="s">
        <v>77</v>
      </c>
      <c r="BC62" s="12" t="s">
        <v>77</v>
      </c>
      <c r="BD62" s="12" t="s">
        <v>372</v>
      </c>
      <c r="BE62" s="12" t="s">
        <v>306</v>
      </c>
      <c r="BF62" s="12" t="s">
        <v>373</v>
      </c>
    </row>
    <row r="63" spans="1:58" s="13" customFormat="1" x14ac:dyDescent="0.25">
      <c r="A63" s="13">
        <v>2021</v>
      </c>
      <c r="B63" s="13" t="s">
        <v>363</v>
      </c>
      <c r="C63" s="13" t="s">
        <v>364</v>
      </c>
      <c r="D63" s="13" t="s">
        <v>365</v>
      </c>
      <c r="E63" s="13" t="s">
        <v>84</v>
      </c>
      <c r="F63" s="13" t="s">
        <v>62</v>
      </c>
      <c r="G63" s="13" t="s">
        <v>85</v>
      </c>
      <c r="H63" s="35"/>
      <c r="I63" s="35" t="s">
        <v>87</v>
      </c>
      <c r="K63" s="13" t="s">
        <v>367</v>
      </c>
      <c r="L63" s="13" t="s">
        <v>374</v>
      </c>
      <c r="M63" s="13" t="s">
        <v>368</v>
      </c>
      <c r="N63" s="13">
        <v>4</v>
      </c>
      <c r="O63" s="13" t="s">
        <v>375</v>
      </c>
      <c r="Q63" s="13">
        <v>2</v>
      </c>
      <c r="T63" s="7" t="s">
        <v>271</v>
      </c>
      <c r="U63" s="7" t="s">
        <v>271</v>
      </c>
      <c r="W63" s="13">
        <v>14</v>
      </c>
      <c r="X63" s="13" t="s">
        <v>117</v>
      </c>
      <c r="Y63" s="13">
        <v>1</v>
      </c>
      <c r="Z63" s="13">
        <v>3</v>
      </c>
      <c r="AA63" s="13">
        <v>15</v>
      </c>
      <c r="AB63" s="13">
        <v>7</v>
      </c>
      <c r="AC63" s="13">
        <v>17</v>
      </c>
      <c r="AE63" s="13" t="s">
        <v>117</v>
      </c>
      <c r="AF63" s="13" t="s">
        <v>369</v>
      </c>
      <c r="AG63" s="13" t="s">
        <v>117</v>
      </c>
      <c r="AI63" s="13" t="s">
        <v>370</v>
      </c>
      <c r="AJ63" s="13">
        <v>7</v>
      </c>
      <c r="AK63" s="13">
        <v>7</v>
      </c>
      <c r="AL63" s="13">
        <v>20.7</v>
      </c>
      <c r="AO63" s="13">
        <v>16.3</v>
      </c>
      <c r="AR63" s="13" t="s">
        <v>371</v>
      </c>
      <c r="AS63" s="13" t="str">
        <f t="shared" si="7"/>
        <v>40-Ct</v>
      </c>
      <c r="AT63" s="13">
        <v>3.6</v>
      </c>
      <c r="AU63" s="13">
        <f t="shared" ref="AU63" si="8">AT63</f>
        <v>3.6</v>
      </c>
      <c r="AW63" s="13">
        <v>2.4</v>
      </c>
      <c r="AX63" s="13">
        <f t="shared" si="5"/>
        <v>2.4</v>
      </c>
      <c r="AZ63" s="13" t="s">
        <v>76</v>
      </c>
      <c r="BA63" s="13" t="s">
        <v>76</v>
      </c>
      <c r="BB63" s="13" t="s">
        <v>77</v>
      </c>
      <c r="BC63" s="13" t="s">
        <v>77</v>
      </c>
      <c r="BD63" s="13" t="s">
        <v>372</v>
      </c>
      <c r="BE63" s="13" t="s">
        <v>306</v>
      </c>
      <c r="BF63" s="13" t="s">
        <v>373</v>
      </c>
    </row>
    <row r="64" spans="1:58" s="11" customFormat="1" ht="17.25" x14ac:dyDescent="0.25">
      <c r="A64" s="11">
        <v>2022</v>
      </c>
      <c r="B64" s="11" t="s">
        <v>376</v>
      </c>
      <c r="C64" s="11" t="s">
        <v>377</v>
      </c>
      <c r="D64" s="11" t="s">
        <v>365</v>
      </c>
      <c r="E64" s="11" t="s">
        <v>84</v>
      </c>
      <c r="F64" s="11" t="s">
        <v>62</v>
      </c>
      <c r="G64" s="11" t="s">
        <v>85</v>
      </c>
      <c r="H64" s="11" t="s">
        <v>378</v>
      </c>
      <c r="I64" s="12" t="s">
        <v>65</v>
      </c>
      <c r="J64" s="11" t="s">
        <v>302</v>
      </c>
      <c r="K64" s="11" t="s">
        <v>67</v>
      </c>
      <c r="L64" s="11" t="s">
        <v>68</v>
      </c>
      <c r="M64" s="11" t="s">
        <v>379</v>
      </c>
      <c r="N64" s="11">
        <v>3</v>
      </c>
      <c r="O64" s="12" t="s">
        <v>90</v>
      </c>
      <c r="T64" s="11" t="s">
        <v>106</v>
      </c>
      <c r="U64" s="11" t="s">
        <v>106</v>
      </c>
      <c r="X64" s="11" t="s">
        <v>117</v>
      </c>
      <c r="Y64" s="11">
        <v>1</v>
      </c>
      <c r="Z64" s="11">
        <v>0.5</v>
      </c>
      <c r="AA64" s="11">
        <v>4</v>
      </c>
      <c r="AB64" s="11">
        <v>4</v>
      </c>
      <c r="AE64" s="11" t="s">
        <v>117</v>
      </c>
      <c r="AF64" s="11" t="s">
        <v>380</v>
      </c>
      <c r="AG64" s="11" t="s">
        <v>117</v>
      </c>
      <c r="AJ64" s="11">
        <v>2</v>
      </c>
      <c r="AK64" s="11">
        <v>2</v>
      </c>
      <c r="AO64" s="11">
        <v>6.05</v>
      </c>
      <c r="AR64" s="11" t="s">
        <v>381</v>
      </c>
      <c r="AS64" s="12" t="str">
        <f t="shared" si="7"/>
        <v>10x PFU/mL</v>
      </c>
      <c r="AW64" s="11">
        <v>2.15</v>
      </c>
      <c r="AZ64" s="11" t="s">
        <v>382</v>
      </c>
      <c r="BC64" t="s">
        <v>99</v>
      </c>
      <c r="BD64" s="11" t="s">
        <v>100</v>
      </c>
      <c r="BE64" s="11" t="s">
        <v>383</v>
      </c>
      <c r="BF64" s="11" t="s">
        <v>347</v>
      </c>
    </row>
    <row r="65" spans="1:58" s="11" customFormat="1" ht="17.25" x14ac:dyDescent="0.25">
      <c r="A65" s="12">
        <v>2022</v>
      </c>
      <c r="B65" s="12" t="s">
        <v>376</v>
      </c>
      <c r="C65" s="12" t="s">
        <v>377</v>
      </c>
      <c r="D65" s="12" t="s">
        <v>365</v>
      </c>
      <c r="E65" s="12" t="s">
        <v>84</v>
      </c>
      <c r="F65" s="12" t="s">
        <v>62</v>
      </c>
      <c r="G65" s="12" t="s">
        <v>85</v>
      </c>
      <c r="H65" s="12"/>
      <c r="I65" s="12" t="s">
        <v>65</v>
      </c>
      <c r="J65" s="12"/>
      <c r="K65" s="12" t="s">
        <v>67</v>
      </c>
      <c r="L65" s="12" t="s">
        <v>103</v>
      </c>
      <c r="M65" s="12" t="s">
        <v>379</v>
      </c>
      <c r="N65" s="12">
        <v>3</v>
      </c>
      <c r="O65" s="12" t="s">
        <v>104</v>
      </c>
      <c r="P65" s="12"/>
      <c r="Q65" s="12"/>
      <c r="R65" s="12"/>
      <c r="S65" s="12"/>
      <c r="T65" s="12" t="s">
        <v>106</v>
      </c>
      <c r="U65" s="12" t="s">
        <v>106</v>
      </c>
      <c r="V65" s="12"/>
      <c r="W65" s="12">
        <v>2</v>
      </c>
      <c r="X65" s="12" t="s">
        <v>117</v>
      </c>
      <c r="Y65" s="12">
        <v>1</v>
      </c>
      <c r="Z65" s="12">
        <v>1</v>
      </c>
      <c r="AA65" s="12">
        <v>6</v>
      </c>
      <c r="AB65" s="12">
        <v>6</v>
      </c>
      <c r="AC65" s="12"/>
      <c r="AD65" s="12"/>
      <c r="AE65" s="12" t="s">
        <v>117</v>
      </c>
      <c r="AF65" s="12" t="s">
        <v>384</v>
      </c>
      <c r="AG65" s="12" t="s">
        <v>117</v>
      </c>
      <c r="AH65" s="12"/>
      <c r="AI65" s="12" t="s">
        <v>385</v>
      </c>
      <c r="AJ65" s="12">
        <v>4</v>
      </c>
      <c r="AK65" s="12">
        <v>3</v>
      </c>
      <c r="AL65" s="12"/>
      <c r="AM65" s="12"/>
      <c r="AN65" s="12"/>
      <c r="AO65" s="12">
        <v>5.74</v>
      </c>
      <c r="AP65" s="12"/>
      <c r="AQ65" s="12"/>
      <c r="AR65" s="12" t="s">
        <v>381</v>
      </c>
      <c r="AS65" s="12" t="str">
        <f t="shared" si="7"/>
        <v>10x PFU/mL</v>
      </c>
      <c r="AT65" s="12"/>
      <c r="AU65" s="12"/>
      <c r="AV65" s="12"/>
      <c r="AW65" s="12">
        <v>1.69</v>
      </c>
      <c r="AX65" s="12"/>
      <c r="AY65" s="12"/>
      <c r="AZ65" s="12" t="s">
        <v>382</v>
      </c>
      <c r="BA65" s="12"/>
      <c r="BB65" s="12"/>
      <c r="BC65" t="s">
        <v>99</v>
      </c>
      <c r="BD65" s="12" t="s">
        <v>100</v>
      </c>
      <c r="BE65" s="11" t="s">
        <v>383</v>
      </c>
      <c r="BF65" s="11" t="s">
        <v>347</v>
      </c>
    </row>
    <row r="66" spans="1:58" s="11" customFormat="1" ht="17.25" x14ac:dyDescent="0.25">
      <c r="A66" s="12">
        <v>2022</v>
      </c>
      <c r="B66" s="12" t="s">
        <v>376</v>
      </c>
      <c r="C66" s="12" t="s">
        <v>377</v>
      </c>
      <c r="D66" s="12" t="s">
        <v>365</v>
      </c>
      <c r="E66" s="12" t="s">
        <v>84</v>
      </c>
      <c r="F66" s="12" t="s">
        <v>62</v>
      </c>
      <c r="G66" s="12" t="s">
        <v>85</v>
      </c>
      <c r="H66" s="12" t="s">
        <v>386</v>
      </c>
      <c r="I66" s="12" t="s">
        <v>387</v>
      </c>
      <c r="J66" s="12" t="s">
        <v>302</v>
      </c>
      <c r="K66" s="12" t="s">
        <v>67</v>
      </c>
      <c r="L66" s="12" t="s">
        <v>68</v>
      </c>
      <c r="M66" s="12" t="s">
        <v>388</v>
      </c>
      <c r="N66" s="12">
        <v>4</v>
      </c>
      <c r="O66" s="12" t="s">
        <v>90</v>
      </c>
      <c r="P66" s="12"/>
      <c r="Q66" s="12"/>
      <c r="R66" s="12"/>
      <c r="S66" s="12"/>
      <c r="T66" s="32" t="s">
        <v>243</v>
      </c>
      <c r="U66" s="32" t="s">
        <v>243</v>
      </c>
      <c r="V66" s="12"/>
      <c r="W66" s="12"/>
      <c r="X66" s="12" t="s">
        <v>117</v>
      </c>
      <c r="Y66" s="12">
        <v>1</v>
      </c>
      <c r="Z66" s="12">
        <v>1.5</v>
      </c>
      <c r="AA66" s="12">
        <v>4</v>
      </c>
      <c r="AB66" s="12">
        <v>4</v>
      </c>
      <c r="AC66" s="12"/>
      <c r="AD66" s="12"/>
      <c r="AE66" s="12" t="s">
        <v>117</v>
      </c>
      <c r="AF66" s="12" t="s">
        <v>380</v>
      </c>
      <c r="AG66" s="12" t="s">
        <v>117</v>
      </c>
      <c r="AH66" s="12"/>
      <c r="AI66" s="12"/>
      <c r="AJ66" s="12">
        <v>3</v>
      </c>
      <c r="AK66" s="12">
        <v>3</v>
      </c>
      <c r="AL66" s="12"/>
      <c r="AM66" s="12"/>
      <c r="AN66" s="12"/>
      <c r="AO66" s="12">
        <v>6.59</v>
      </c>
      <c r="AP66" s="12"/>
      <c r="AQ66" s="12"/>
      <c r="AR66" s="12" t="s">
        <v>381</v>
      </c>
      <c r="AS66" s="12" t="str">
        <f t="shared" si="7"/>
        <v>10x PFU/mL</v>
      </c>
      <c r="AT66" s="12"/>
      <c r="AU66" s="12"/>
      <c r="AV66" s="12"/>
      <c r="AW66" s="12">
        <v>3.74</v>
      </c>
      <c r="AX66" s="12"/>
      <c r="AY66" s="12"/>
      <c r="AZ66" s="12" t="s">
        <v>382</v>
      </c>
      <c r="BA66" s="12"/>
      <c r="BB66" s="12"/>
      <c r="BC66" t="s">
        <v>99</v>
      </c>
      <c r="BD66" s="12" t="s">
        <v>100</v>
      </c>
      <c r="BE66" s="11" t="s">
        <v>383</v>
      </c>
      <c r="BF66" s="11" t="s">
        <v>347</v>
      </c>
    </row>
    <row r="67" spans="1:58" s="11" customFormat="1" ht="17.25" x14ac:dyDescent="0.25">
      <c r="A67" s="12">
        <v>2022</v>
      </c>
      <c r="B67" s="12" t="s">
        <v>376</v>
      </c>
      <c r="C67" s="12" t="s">
        <v>377</v>
      </c>
      <c r="D67" s="12" t="s">
        <v>365</v>
      </c>
      <c r="E67" s="12" t="s">
        <v>84</v>
      </c>
      <c r="F67" s="12" t="s">
        <v>62</v>
      </c>
      <c r="G67" s="12" t="s">
        <v>85</v>
      </c>
      <c r="H67" s="12"/>
      <c r="I67" s="12" t="s">
        <v>387</v>
      </c>
      <c r="J67" s="12"/>
      <c r="K67" s="12" t="s">
        <v>67</v>
      </c>
      <c r="L67" s="12" t="s">
        <v>103</v>
      </c>
      <c r="M67" s="12" t="s">
        <v>388</v>
      </c>
      <c r="N67" s="12">
        <v>3</v>
      </c>
      <c r="O67" s="12" t="s">
        <v>104</v>
      </c>
      <c r="P67" s="12"/>
      <c r="Q67" s="12"/>
      <c r="R67" s="12"/>
      <c r="S67" s="12"/>
      <c r="T67" s="12" t="s">
        <v>106</v>
      </c>
      <c r="U67" s="12" t="s">
        <v>106</v>
      </c>
      <c r="V67" s="12"/>
      <c r="W67" s="12">
        <v>2</v>
      </c>
      <c r="X67" s="12" t="s">
        <v>117</v>
      </c>
      <c r="Y67" s="12">
        <v>1</v>
      </c>
      <c r="Z67" s="12">
        <v>1</v>
      </c>
      <c r="AA67" s="12">
        <v>6</v>
      </c>
      <c r="AB67" s="12">
        <v>6</v>
      </c>
      <c r="AC67" s="12"/>
      <c r="AD67" s="12"/>
      <c r="AE67" s="12" t="s">
        <v>117</v>
      </c>
      <c r="AF67" s="12" t="s">
        <v>384</v>
      </c>
      <c r="AG67" s="12" t="s">
        <v>117</v>
      </c>
      <c r="AH67" s="12"/>
      <c r="AI67" s="12" t="s">
        <v>385</v>
      </c>
      <c r="AJ67" s="12">
        <v>3</v>
      </c>
      <c r="AK67" s="12">
        <v>3</v>
      </c>
      <c r="AL67" s="12"/>
      <c r="AM67" s="12"/>
      <c r="AN67" s="12"/>
      <c r="AO67" s="12">
        <v>6.71</v>
      </c>
      <c r="AP67" s="12"/>
      <c r="AQ67" s="12"/>
      <c r="AR67" s="12" t="s">
        <v>381</v>
      </c>
      <c r="AS67" s="12" t="str">
        <f t="shared" si="7"/>
        <v>10x PFU/mL</v>
      </c>
      <c r="AT67" s="12"/>
      <c r="AU67" s="12"/>
      <c r="AV67" s="12"/>
      <c r="AW67" s="12">
        <v>3.29</v>
      </c>
      <c r="AX67" s="12"/>
      <c r="AY67" s="12"/>
      <c r="AZ67" s="12" t="s">
        <v>382</v>
      </c>
      <c r="BA67" s="12"/>
      <c r="BB67" s="12"/>
      <c r="BC67" t="s">
        <v>99</v>
      </c>
      <c r="BD67" s="12" t="s">
        <v>100</v>
      </c>
      <c r="BE67" s="11" t="s">
        <v>383</v>
      </c>
      <c r="BF67" s="11" t="s">
        <v>347</v>
      </c>
    </row>
    <row r="68" spans="1:58" s="11" customFormat="1" ht="17.25" x14ac:dyDescent="0.25">
      <c r="A68" s="12">
        <v>2022</v>
      </c>
      <c r="B68" s="12" t="s">
        <v>376</v>
      </c>
      <c r="C68" s="12" t="s">
        <v>377</v>
      </c>
      <c r="D68" s="12" t="s">
        <v>365</v>
      </c>
      <c r="E68" s="12" t="s">
        <v>84</v>
      </c>
      <c r="F68" s="12" t="s">
        <v>62</v>
      </c>
      <c r="G68" s="12" t="s">
        <v>85</v>
      </c>
      <c r="H68" s="12" t="s">
        <v>389</v>
      </c>
      <c r="I68" s="12" t="s">
        <v>138</v>
      </c>
      <c r="J68" s="12" t="s">
        <v>302</v>
      </c>
      <c r="K68" s="12" t="s">
        <v>67</v>
      </c>
      <c r="L68" s="12" t="s">
        <v>68</v>
      </c>
      <c r="M68" s="12" t="s">
        <v>390</v>
      </c>
      <c r="N68" s="12">
        <v>3</v>
      </c>
      <c r="O68" s="12" t="s">
        <v>90</v>
      </c>
      <c r="P68" s="12"/>
      <c r="Q68" s="12"/>
      <c r="R68" s="12"/>
      <c r="S68" s="12"/>
      <c r="T68" s="12" t="s">
        <v>106</v>
      </c>
      <c r="U68" s="12" t="s">
        <v>106</v>
      </c>
      <c r="V68" s="12"/>
      <c r="W68" s="12"/>
      <c r="X68" s="11" t="s">
        <v>117</v>
      </c>
      <c r="Y68" s="12">
        <v>0.5</v>
      </c>
      <c r="Z68" s="12">
        <v>1</v>
      </c>
      <c r="AA68" s="12">
        <v>4</v>
      </c>
      <c r="AB68" s="12">
        <v>4</v>
      </c>
      <c r="AC68" s="12"/>
      <c r="AD68" s="12"/>
      <c r="AE68" s="12" t="s">
        <v>117</v>
      </c>
      <c r="AF68" s="12" t="s">
        <v>380</v>
      </c>
      <c r="AG68" s="11" t="s">
        <v>117</v>
      </c>
      <c r="AH68" s="12"/>
      <c r="AI68" s="12"/>
      <c r="AJ68" s="12">
        <v>1</v>
      </c>
      <c r="AK68" s="12">
        <v>1</v>
      </c>
      <c r="AL68" s="12"/>
      <c r="AM68" s="12"/>
      <c r="AN68" s="12"/>
      <c r="AO68" s="12">
        <v>5.57</v>
      </c>
      <c r="AP68" s="12"/>
      <c r="AQ68" s="12"/>
      <c r="AR68" s="12" t="s">
        <v>381</v>
      </c>
      <c r="AS68" s="12" t="str">
        <f t="shared" si="7"/>
        <v>10x PFU/mL</v>
      </c>
      <c r="AT68" s="12"/>
      <c r="AU68" s="12"/>
      <c r="AV68" s="12"/>
      <c r="AW68" s="12">
        <v>2.52</v>
      </c>
      <c r="AX68" s="12"/>
      <c r="AY68" s="12"/>
      <c r="AZ68" s="12" t="s">
        <v>382</v>
      </c>
      <c r="BA68" s="12"/>
      <c r="BB68" s="12"/>
      <c r="BC68" t="s">
        <v>99</v>
      </c>
      <c r="BD68" s="12" t="s">
        <v>100</v>
      </c>
      <c r="BE68" s="11" t="s">
        <v>383</v>
      </c>
      <c r="BF68" s="11" t="s">
        <v>347</v>
      </c>
    </row>
    <row r="69" spans="1:58" s="11" customFormat="1" ht="17.25" x14ac:dyDescent="0.25">
      <c r="A69" s="12">
        <v>2022</v>
      </c>
      <c r="B69" s="12" t="s">
        <v>376</v>
      </c>
      <c r="C69" s="12" t="s">
        <v>377</v>
      </c>
      <c r="D69" s="12" t="s">
        <v>365</v>
      </c>
      <c r="E69" s="12" t="s">
        <v>84</v>
      </c>
      <c r="F69" s="12" t="s">
        <v>62</v>
      </c>
      <c r="G69" s="12" t="s">
        <v>85</v>
      </c>
      <c r="H69" s="12"/>
      <c r="I69" s="12" t="s">
        <v>138</v>
      </c>
      <c r="J69" s="12"/>
      <c r="K69" s="12" t="s">
        <v>67</v>
      </c>
      <c r="L69" s="12" t="s">
        <v>103</v>
      </c>
      <c r="M69" s="12" t="s">
        <v>390</v>
      </c>
      <c r="N69" s="12">
        <v>3</v>
      </c>
      <c r="O69" s="12" t="s">
        <v>104</v>
      </c>
      <c r="P69" s="12"/>
      <c r="Q69" s="12"/>
      <c r="R69" s="12"/>
      <c r="S69" s="12"/>
      <c r="T69" s="12" t="s">
        <v>320</v>
      </c>
      <c r="U69" s="12" t="s">
        <v>320</v>
      </c>
      <c r="V69" s="12"/>
      <c r="W69" s="12">
        <v>2</v>
      </c>
      <c r="X69" s="12" t="s">
        <v>117</v>
      </c>
      <c r="Y69" s="12" t="s">
        <v>117</v>
      </c>
      <c r="Z69" s="12" t="s">
        <v>117</v>
      </c>
      <c r="AA69" s="12" t="s">
        <v>117</v>
      </c>
      <c r="AB69" s="12" t="s">
        <v>117</v>
      </c>
      <c r="AC69" s="12"/>
      <c r="AD69" s="12"/>
      <c r="AE69" s="12" t="s">
        <v>117</v>
      </c>
      <c r="AF69" s="12" t="s">
        <v>384</v>
      </c>
      <c r="AG69" s="12" t="s">
        <v>117</v>
      </c>
      <c r="AH69" s="12"/>
      <c r="AI69" s="12" t="s">
        <v>385</v>
      </c>
      <c r="AJ69" s="12" t="s">
        <v>117</v>
      </c>
      <c r="AK69" s="12" t="s">
        <v>117</v>
      </c>
      <c r="AL69" s="12"/>
      <c r="AM69" s="12"/>
      <c r="AN69" s="12"/>
      <c r="AO69" s="12" t="s">
        <v>117</v>
      </c>
      <c r="AP69" s="12"/>
      <c r="AQ69" s="12"/>
      <c r="AR69" s="12" t="s">
        <v>381</v>
      </c>
      <c r="AS69" s="12" t="str">
        <f t="shared" si="7"/>
        <v>10x PFU/mL</v>
      </c>
      <c r="AT69" s="12"/>
      <c r="AU69" s="12"/>
      <c r="AV69" s="12"/>
      <c r="AW69" s="12" t="s">
        <v>117</v>
      </c>
      <c r="AX69" s="12"/>
      <c r="AY69" s="12"/>
      <c r="AZ69" s="12" t="s">
        <v>382</v>
      </c>
      <c r="BA69" s="12"/>
      <c r="BB69" s="12"/>
      <c r="BC69" t="s">
        <v>99</v>
      </c>
      <c r="BD69" s="12" t="s">
        <v>100</v>
      </c>
      <c r="BE69" s="11" t="s">
        <v>383</v>
      </c>
      <c r="BF69" s="11" t="s">
        <v>347</v>
      </c>
    </row>
    <row r="70" spans="1:58" s="11" customFormat="1" ht="17.25" x14ac:dyDescent="0.25">
      <c r="A70" s="12">
        <v>2022</v>
      </c>
      <c r="B70" s="12" t="s">
        <v>376</v>
      </c>
      <c r="C70" s="12" t="s">
        <v>377</v>
      </c>
      <c r="D70" s="12" t="s">
        <v>365</v>
      </c>
      <c r="E70" s="12" t="s">
        <v>84</v>
      </c>
      <c r="F70" s="12" t="s">
        <v>62</v>
      </c>
      <c r="G70" s="12" t="s">
        <v>85</v>
      </c>
      <c r="H70" s="12" t="s">
        <v>378</v>
      </c>
      <c r="I70" s="12" t="s">
        <v>65</v>
      </c>
      <c r="J70" s="12" t="s">
        <v>302</v>
      </c>
      <c r="K70" s="12" t="s">
        <v>67</v>
      </c>
      <c r="L70" s="12" t="s">
        <v>68</v>
      </c>
      <c r="M70" s="12"/>
      <c r="N70" s="12">
        <v>3</v>
      </c>
      <c r="O70" s="12" t="s">
        <v>90</v>
      </c>
      <c r="P70" s="12"/>
      <c r="Q70" s="12"/>
      <c r="R70" s="12"/>
      <c r="S70" s="12"/>
      <c r="T70" s="12"/>
      <c r="U70" s="12" t="s">
        <v>106</v>
      </c>
      <c r="V70" s="12"/>
      <c r="W70" s="12"/>
      <c r="X70" s="12" t="s">
        <v>117</v>
      </c>
      <c r="Y70" s="12"/>
      <c r="Z70" s="12">
        <v>0.5</v>
      </c>
      <c r="AA70" s="12"/>
      <c r="AB70" s="12">
        <v>4</v>
      </c>
      <c r="AC70" s="12"/>
      <c r="AD70" s="12"/>
      <c r="AE70" s="12" t="s">
        <v>117</v>
      </c>
      <c r="AF70" s="12" t="s">
        <v>380</v>
      </c>
      <c r="AG70" s="12" t="s">
        <v>117</v>
      </c>
      <c r="AH70" s="12"/>
      <c r="AI70" s="12"/>
      <c r="AJ70" s="12"/>
      <c r="AK70" s="12">
        <v>1.5</v>
      </c>
      <c r="AL70" s="12"/>
      <c r="AM70" s="12"/>
      <c r="AN70" s="12"/>
      <c r="AO70" s="12"/>
      <c r="AP70" s="12"/>
      <c r="AQ70" s="12"/>
      <c r="AR70" s="12" t="s">
        <v>381</v>
      </c>
      <c r="AS70" s="12" t="str">
        <f t="shared" si="7"/>
        <v>10x PFU/mL</v>
      </c>
      <c r="AT70" s="12"/>
      <c r="AU70" s="12"/>
      <c r="AV70" s="12"/>
      <c r="AW70" s="12">
        <v>2.88</v>
      </c>
      <c r="AX70" s="12"/>
      <c r="AY70" s="12"/>
      <c r="AZ70" s="12" t="s">
        <v>382</v>
      </c>
      <c r="BA70" s="12"/>
      <c r="BB70" s="12"/>
      <c r="BC70" t="s">
        <v>99</v>
      </c>
      <c r="BD70" s="12" t="s">
        <v>100</v>
      </c>
      <c r="BE70" s="11" t="s">
        <v>383</v>
      </c>
      <c r="BF70" s="11" t="s">
        <v>347</v>
      </c>
    </row>
    <row r="71" spans="1:58" s="11" customFormat="1" ht="17.25" x14ac:dyDescent="0.25">
      <c r="A71" s="11">
        <v>2022</v>
      </c>
      <c r="B71" s="11" t="s">
        <v>376</v>
      </c>
      <c r="C71" s="11" t="s">
        <v>377</v>
      </c>
      <c r="D71" s="11" t="s">
        <v>365</v>
      </c>
      <c r="E71" s="11" t="s">
        <v>84</v>
      </c>
      <c r="F71" s="11" t="s">
        <v>62</v>
      </c>
      <c r="G71" s="11" t="s">
        <v>85</v>
      </c>
      <c r="H71" s="11" t="s">
        <v>391</v>
      </c>
      <c r="I71" s="11" t="s">
        <v>253</v>
      </c>
      <c r="J71" s="11" t="s">
        <v>302</v>
      </c>
      <c r="K71" s="11" t="s">
        <v>67</v>
      </c>
      <c r="L71" s="11" t="s">
        <v>68</v>
      </c>
      <c r="N71" s="11">
        <v>3</v>
      </c>
      <c r="O71" s="11" t="s">
        <v>90</v>
      </c>
      <c r="U71" s="11" t="s">
        <v>320</v>
      </c>
      <c r="X71" s="11" t="s">
        <v>117</v>
      </c>
      <c r="Z71" s="11" t="s">
        <v>117</v>
      </c>
      <c r="AB71" s="11" t="s">
        <v>117</v>
      </c>
      <c r="AE71" s="11" t="s">
        <v>117</v>
      </c>
      <c r="AF71" s="11" t="s">
        <v>380</v>
      </c>
      <c r="AG71" s="11" t="s">
        <v>117</v>
      </c>
      <c r="AR71" s="11" t="s">
        <v>381</v>
      </c>
      <c r="AS71" s="11" t="str">
        <f t="shared" si="7"/>
        <v>10x PFU/mL</v>
      </c>
      <c r="AW71" s="11" t="s">
        <v>117</v>
      </c>
      <c r="AZ71" s="11" t="s">
        <v>382</v>
      </c>
      <c r="BC71" t="s">
        <v>99</v>
      </c>
      <c r="BD71" s="11" t="s">
        <v>100</v>
      </c>
      <c r="BE71" s="11" t="s">
        <v>383</v>
      </c>
      <c r="BF71" s="11" t="s">
        <v>347</v>
      </c>
    </row>
    <row r="72" spans="1:58" s="11" customFormat="1" ht="17.25" x14ac:dyDescent="0.25">
      <c r="A72" s="12">
        <v>2022</v>
      </c>
      <c r="B72" s="12" t="s">
        <v>376</v>
      </c>
      <c r="C72" s="12" t="s">
        <v>377</v>
      </c>
      <c r="D72" s="12" t="s">
        <v>365</v>
      </c>
      <c r="E72" s="12" t="s">
        <v>84</v>
      </c>
      <c r="F72" s="12" t="s">
        <v>62</v>
      </c>
      <c r="G72" s="12" t="s">
        <v>85</v>
      </c>
      <c r="H72" s="12" t="s">
        <v>392</v>
      </c>
      <c r="I72" s="13" t="s">
        <v>182</v>
      </c>
      <c r="J72" s="12" t="s">
        <v>302</v>
      </c>
      <c r="K72" s="12" t="s">
        <v>67</v>
      </c>
      <c r="L72" s="12" t="s">
        <v>68</v>
      </c>
      <c r="M72" s="12"/>
      <c r="N72" s="12">
        <v>3</v>
      </c>
      <c r="O72" s="12" t="s">
        <v>90</v>
      </c>
      <c r="P72" s="12"/>
      <c r="Q72" s="12"/>
      <c r="R72" s="12"/>
      <c r="S72" s="12"/>
      <c r="T72" s="12"/>
      <c r="U72" s="12" t="s">
        <v>106</v>
      </c>
      <c r="V72" s="12"/>
      <c r="W72" s="12"/>
      <c r="X72" s="12" t="s">
        <v>117</v>
      </c>
      <c r="Y72" s="12"/>
      <c r="Z72" s="12">
        <v>0.5</v>
      </c>
      <c r="AA72" s="12"/>
      <c r="AB72" s="12">
        <v>4</v>
      </c>
      <c r="AC72" s="12"/>
      <c r="AD72" s="12"/>
      <c r="AE72" s="12" t="s">
        <v>117</v>
      </c>
      <c r="AF72" s="12" t="s">
        <v>380</v>
      </c>
      <c r="AG72" s="12" t="s">
        <v>117</v>
      </c>
      <c r="AH72" s="12"/>
      <c r="AI72" s="12"/>
      <c r="AJ72" s="12"/>
      <c r="AK72" s="12">
        <v>2</v>
      </c>
      <c r="AL72" s="12"/>
      <c r="AM72" s="12"/>
      <c r="AN72" s="12"/>
      <c r="AO72" s="12"/>
      <c r="AP72" s="12"/>
      <c r="AQ72" s="12"/>
      <c r="AR72" s="12" t="s">
        <v>381</v>
      </c>
      <c r="AS72" s="13" t="str">
        <f t="shared" si="7"/>
        <v>10x PFU/mL</v>
      </c>
      <c r="AT72" s="12"/>
      <c r="AU72" s="12"/>
      <c r="AV72" s="12"/>
      <c r="AW72" s="12">
        <v>3.05</v>
      </c>
      <c r="AX72" s="12"/>
      <c r="AY72" s="12"/>
      <c r="AZ72" s="12" t="s">
        <v>382</v>
      </c>
      <c r="BA72" s="12"/>
      <c r="BB72" s="12"/>
      <c r="BC72" s="4" t="s">
        <v>99</v>
      </c>
      <c r="BD72" s="12" t="s">
        <v>100</v>
      </c>
      <c r="BE72" s="11" t="s">
        <v>383</v>
      </c>
      <c r="BF72" s="11" t="s">
        <v>347</v>
      </c>
    </row>
    <row r="73" spans="1:58" s="28" customFormat="1" x14ac:dyDescent="0.25">
      <c r="A73" s="28">
        <v>2021</v>
      </c>
      <c r="B73" s="28" t="s">
        <v>393</v>
      </c>
      <c r="C73" s="28" t="s">
        <v>394</v>
      </c>
      <c r="D73" s="28" t="s">
        <v>395</v>
      </c>
      <c r="E73" s="28" t="s">
        <v>84</v>
      </c>
      <c r="F73" s="28" t="s">
        <v>62</v>
      </c>
      <c r="G73" s="28" t="s">
        <v>63</v>
      </c>
      <c r="H73" s="28" t="s">
        <v>396</v>
      </c>
      <c r="I73" s="28" t="s">
        <v>87</v>
      </c>
      <c r="J73" s="28" t="s">
        <v>397</v>
      </c>
      <c r="K73" s="28" t="s">
        <v>113</v>
      </c>
      <c r="L73" s="28" t="s">
        <v>68</v>
      </c>
      <c r="N73" s="28">
        <v>4</v>
      </c>
      <c r="O73" s="28" t="s">
        <v>90</v>
      </c>
      <c r="X73" s="28" t="s">
        <v>117</v>
      </c>
      <c r="AE73" s="28" t="s">
        <v>117</v>
      </c>
      <c r="AG73" s="28" t="s">
        <v>117</v>
      </c>
      <c r="AJ73" s="28">
        <v>3</v>
      </c>
      <c r="AK73" s="28">
        <v>3</v>
      </c>
      <c r="AL73" s="28">
        <v>5.9000000000000012</v>
      </c>
      <c r="AM73" s="28">
        <f>AL73</f>
        <v>5.9000000000000012</v>
      </c>
      <c r="AO73" s="28">
        <v>5.8</v>
      </c>
      <c r="AP73" s="28">
        <f>AO73</f>
        <v>5.8</v>
      </c>
      <c r="AR73" s="28" t="s">
        <v>97</v>
      </c>
      <c r="AS73" s="21" t="s">
        <v>75</v>
      </c>
      <c r="BB73" s="28" t="s">
        <v>77</v>
      </c>
      <c r="BC73" s="28" t="s">
        <v>99</v>
      </c>
      <c r="BD73" s="28" t="s">
        <v>398</v>
      </c>
      <c r="BE73" s="28" t="s">
        <v>199</v>
      </c>
      <c r="BF73" s="28" t="s">
        <v>399</v>
      </c>
    </row>
    <row r="74" spans="1:58" s="4" customFormat="1" ht="16.5" customHeight="1" x14ac:dyDescent="0.25">
      <c r="A74" s="4">
        <v>2021</v>
      </c>
      <c r="B74" s="4" t="s">
        <v>393</v>
      </c>
      <c r="C74" s="4" t="s">
        <v>400</v>
      </c>
      <c r="D74" s="4" t="s">
        <v>401</v>
      </c>
      <c r="E74" s="4" t="s">
        <v>84</v>
      </c>
      <c r="F74" s="4" t="s">
        <v>62</v>
      </c>
      <c r="G74" s="4" t="s">
        <v>63</v>
      </c>
      <c r="H74" s="4" t="s">
        <v>396</v>
      </c>
      <c r="I74" s="4" t="s">
        <v>87</v>
      </c>
      <c r="J74" s="4" t="s">
        <v>397</v>
      </c>
      <c r="K74" s="4" t="s">
        <v>113</v>
      </c>
      <c r="L74" s="4" t="s">
        <v>68</v>
      </c>
      <c r="N74" s="4">
        <v>2</v>
      </c>
      <c r="O74" s="4" t="s">
        <v>90</v>
      </c>
      <c r="X74" s="4" t="s">
        <v>117</v>
      </c>
      <c r="Y74" s="4">
        <v>3</v>
      </c>
      <c r="AA74" s="4">
        <v>9</v>
      </c>
      <c r="AC74" s="4" t="s">
        <v>402</v>
      </c>
      <c r="AE74" s="4" t="s">
        <v>117</v>
      </c>
      <c r="AF74" s="4" t="s">
        <v>403</v>
      </c>
      <c r="AG74" s="4" t="s">
        <v>117</v>
      </c>
      <c r="AJ74" s="4">
        <v>5</v>
      </c>
      <c r="AL74" s="4">
        <v>4100000000</v>
      </c>
      <c r="AM74" s="15">
        <f>LOG(AL74)</f>
        <v>9.6127838567197355</v>
      </c>
      <c r="AO74" s="4">
        <v>8913922</v>
      </c>
      <c r="AP74" s="15">
        <f>LOG(AO74)</f>
        <v>6.950068829535013</v>
      </c>
      <c r="AR74" s="8" t="s">
        <v>404</v>
      </c>
      <c r="AS74" s="4" t="s">
        <v>75</v>
      </c>
      <c r="BB74" s="4" t="s">
        <v>77</v>
      </c>
      <c r="BC74" s="4" t="s">
        <v>99</v>
      </c>
      <c r="BD74" s="4" t="s">
        <v>405</v>
      </c>
      <c r="BE74" s="4" t="s">
        <v>199</v>
      </c>
    </row>
    <row r="75" spans="1:58" x14ac:dyDescent="0.25">
      <c r="A75">
        <v>2022</v>
      </c>
      <c r="B75" t="s">
        <v>406</v>
      </c>
      <c r="C75" t="s">
        <v>407</v>
      </c>
      <c r="D75" t="s">
        <v>408</v>
      </c>
      <c r="E75" t="s">
        <v>84</v>
      </c>
      <c r="F75" t="s">
        <v>62</v>
      </c>
      <c r="G75" t="s">
        <v>63</v>
      </c>
      <c r="H75" t="s">
        <v>409</v>
      </c>
      <c r="I75" t="s">
        <v>87</v>
      </c>
      <c r="J75" t="s">
        <v>410</v>
      </c>
      <c r="K75" t="s">
        <v>411</v>
      </c>
      <c r="L75" t="s">
        <v>68</v>
      </c>
      <c r="M75" s="12" t="s">
        <v>412</v>
      </c>
      <c r="N75">
        <v>4</v>
      </c>
      <c r="O75" t="s">
        <v>90</v>
      </c>
      <c r="S75">
        <v>0</v>
      </c>
      <c r="T75" s="16" t="s">
        <v>413</v>
      </c>
      <c r="U75" s="16" t="s">
        <v>317</v>
      </c>
      <c r="V75" s="16" t="s">
        <v>317</v>
      </c>
      <c r="W75" s="16"/>
      <c r="X75" s="12" t="s">
        <v>117</v>
      </c>
      <c r="Y75">
        <v>3</v>
      </c>
      <c r="Z75" s="16" t="s">
        <v>117</v>
      </c>
      <c r="AA75">
        <v>3</v>
      </c>
      <c r="AB75" t="s">
        <v>117</v>
      </c>
      <c r="AC75" t="s">
        <v>117</v>
      </c>
      <c r="AD75" t="s">
        <v>117</v>
      </c>
      <c r="AE75" s="12" t="s">
        <v>117</v>
      </c>
      <c r="AF75" t="s">
        <v>414</v>
      </c>
      <c r="AG75" s="12" t="s">
        <v>117</v>
      </c>
      <c r="AH75" t="s">
        <v>415</v>
      </c>
      <c r="AJ75">
        <v>3</v>
      </c>
      <c r="AK75" t="s">
        <v>117</v>
      </c>
      <c r="AL75">
        <v>14.1</v>
      </c>
      <c r="AO75" t="s">
        <v>117</v>
      </c>
      <c r="AR75" t="s">
        <v>416</v>
      </c>
      <c r="AS75" t="s">
        <v>417</v>
      </c>
      <c r="AT75" t="s">
        <v>117</v>
      </c>
      <c r="AZ75" t="s">
        <v>418</v>
      </c>
      <c r="BA75" t="s">
        <v>76</v>
      </c>
      <c r="BB75" t="s">
        <v>77</v>
      </c>
      <c r="BC75" t="s">
        <v>77</v>
      </c>
      <c r="BD75" t="s">
        <v>419</v>
      </c>
      <c r="BE75" t="s">
        <v>420</v>
      </c>
      <c r="BF75" t="s">
        <v>421</v>
      </c>
    </row>
    <row r="76" spans="1:58" x14ac:dyDescent="0.25">
      <c r="A76">
        <v>2022</v>
      </c>
      <c r="B76" t="s">
        <v>406</v>
      </c>
      <c r="C76" t="s">
        <v>407</v>
      </c>
      <c r="D76" t="s">
        <v>408</v>
      </c>
      <c r="E76" t="s">
        <v>84</v>
      </c>
      <c r="F76" t="s">
        <v>62</v>
      </c>
      <c r="G76" t="s">
        <v>63</v>
      </c>
      <c r="H76" t="s">
        <v>409</v>
      </c>
      <c r="I76" t="s">
        <v>87</v>
      </c>
      <c r="J76" t="s">
        <v>422</v>
      </c>
      <c r="K76" t="s">
        <v>411</v>
      </c>
      <c r="L76" t="s">
        <v>68</v>
      </c>
      <c r="M76" s="12" t="s">
        <v>412</v>
      </c>
      <c r="N76">
        <v>4</v>
      </c>
      <c r="O76" t="s">
        <v>90</v>
      </c>
      <c r="S76">
        <v>0</v>
      </c>
      <c r="T76" s="16" t="s">
        <v>243</v>
      </c>
      <c r="U76" s="16" t="s">
        <v>243</v>
      </c>
      <c r="V76" s="16" t="s">
        <v>243</v>
      </c>
      <c r="W76" s="16"/>
      <c r="X76" s="12" t="s">
        <v>117</v>
      </c>
      <c r="Y76">
        <v>1</v>
      </c>
      <c r="Z76">
        <v>1</v>
      </c>
      <c r="AA76">
        <v>10</v>
      </c>
      <c r="AB76">
        <v>7</v>
      </c>
      <c r="AC76">
        <v>14</v>
      </c>
      <c r="AE76" t="s">
        <v>117</v>
      </c>
      <c r="AF76" t="s">
        <v>414</v>
      </c>
      <c r="AG76" s="12" t="s">
        <v>117</v>
      </c>
      <c r="AH76" t="s">
        <v>415</v>
      </c>
      <c r="AJ76">
        <v>7</v>
      </c>
      <c r="AK76">
        <v>3</v>
      </c>
      <c r="AL76">
        <v>17.899999999999999</v>
      </c>
      <c r="AO76">
        <v>8.6999999999999993</v>
      </c>
      <c r="AR76" t="s">
        <v>416</v>
      </c>
      <c r="AS76" t="s">
        <v>417</v>
      </c>
      <c r="AT76">
        <v>1.72</v>
      </c>
      <c r="AU76">
        <f>AT76</f>
        <v>1.72</v>
      </c>
      <c r="AZ76" t="s">
        <v>418</v>
      </c>
      <c r="BA76" t="s">
        <v>76</v>
      </c>
      <c r="BB76" t="s">
        <v>77</v>
      </c>
      <c r="BC76" t="s">
        <v>77</v>
      </c>
      <c r="BD76" t="s">
        <v>419</v>
      </c>
      <c r="BE76" t="s">
        <v>420</v>
      </c>
      <c r="BF76" t="s">
        <v>421</v>
      </c>
    </row>
    <row r="77" spans="1:58" x14ac:dyDescent="0.25">
      <c r="A77">
        <v>2022</v>
      </c>
      <c r="B77" t="s">
        <v>406</v>
      </c>
      <c r="C77" t="s">
        <v>407</v>
      </c>
      <c r="D77" t="s">
        <v>408</v>
      </c>
      <c r="E77" t="s">
        <v>84</v>
      </c>
      <c r="F77" t="s">
        <v>62</v>
      </c>
      <c r="G77" t="s">
        <v>63</v>
      </c>
      <c r="H77" t="s">
        <v>409</v>
      </c>
      <c r="I77" t="s">
        <v>87</v>
      </c>
      <c r="J77" t="s">
        <v>423</v>
      </c>
      <c r="K77" t="s">
        <v>411</v>
      </c>
      <c r="L77" t="s">
        <v>68</v>
      </c>
      <c r="M77" s="12" t="s">
        <v>412</v>
      </c>
      <c r="N77">
        <v>4</v>
      </c>
      <c r="O77" t="s">
        <v>90</v>
      </c>
      <c r="S77">
        <v>0</v>
      </c>
      <c r="T77" s="16" t="s">
        <v>243</v>
      </c>
      <c r="U77" s="16" t="s">
        <v>243</v>
      </c>
      <c r="V77" s="16" t="s">
        <v>243</v>
      </c>
      <c r="W77" s="16"/>
      <c r="X77" s="12" t="s">
        <v>117</v>
      </c>
      <c r="Y77">
        <v>1</v>
      </c>
      <c r="Z77">
        <v>1</v>
      </c>
      <c r="AA77">
        <v>10</v>
      </c>
      <c r="AB77">
        <v>7</v>
      </c>
      <c r="AC77">
        <v>14</v>
      </c>
      <c r="AE77" t="s">
        <v>117</v>
      </c>
      <c r="AF77" t="s">
        <v>414</v>
      </c>
      <c r="AG77" s="12" t="s">
        <v>117</v>
      </c>
      <c r="AH77" t="s">
        <v>415</v>
      </c>
      <c r="AJ77">
        <v>3</v>
      </c>
      <c r="AK77">
        <v>5</v>
      </c>
      <c r="AL77">
        <v>14.9</v>
      </c>
      <c r="AO77">
        <v>14.5</v>
      </c>
      <c r="AR77" t="s">
        <v>416</v>
      </c>
      <c r="AS77" t="s">
        <v>417</v>
      </c>
      <c r="AT77">
        <v>1.86</v>
      </c>
      <c r="AU77">
        <f>AT77</f>
        <v>1.86</v>
      </c>
      <c r="AZ77" t="s">
        <v>418</v>
      </c>
      <c r="BA77" t="s">
        <v>76</v>
      </c>
      <c r="BB77" t="s">
        <v>77</v>
      </c>
      <c r="BC77" t="s">
        <v>77</v>
      </c>
      <c r="BD77" t="s">
        <v>419</v>
      </c>
      <c r="BE77" t="s">
        <v>420</v>
      </c>
      <c r="BF77" t="s">
        <v>421</v>
      </c>
    </row>
    <row r="78" spans="1:58" x14ac:dyDescent="0.25">
      <c r="A78">
        <v>2022</v>
      </c>
      <c r="B78" t="s">
        <v>406</v>
      </c>
      <c r="C78" t="s">
        <v>407</v>
      </c>
      <c r="D78" t="s">
        <v>408</v>
      </c>
      <c r="E78" t="s">
        <v>84</v>
      </c>
      <c r="F78" t="s">
        <v>62</v>
      </c>
      <c r="G78" t="s">
        <v>63</v>
      </c>
      <c r="H78" t="s">
        <v>409</v>
      </c>
      <c r="I78" t="s">
        <v>87</v>
      </c>
      <c r="J78" t="s">
        <v>424</v>
      </c>
      <c r="K78" t="s">
        <v>411</v>
      </c>
      <c r="L78" t="s">
        <v>68</v>
      </c>
      <c r="M78" s="12" t="s">
        <v>412</v>
      </c>
      <c r="N78">
        <v>4</v>
      </c>
      <c r="O78" t="s">
        <v>90</v>
      </c>
      <c r="S78">
        <v>0</v>
      </c>
      <c r="T78" s="16" t="s">
        <v>243</v>
      </c>
      <c r="U78" s="16" t="s">
        <v>243</v>
      </c>
      <c r="V78" s="16" t="s">
        <v>243</v>
      </c>
      <c r="W78" s="16"/>
      <c r="X78" s="12" t="s">
        <v>117</v>
      </c>
      <c r="Y78">
        <v>1</v>
      </c>
      <c r="Z78">
        <v>1</v>
      </c>
      <c r="AA78">
        <v>14</v>
      </c>
      <c r="AB78">
        <v>7</v>
      </c>
      <c r="AC78">
        <v>14</v>
      </c>
      <c r="AE78" t="s">
        <v>117</v>
      </c>
      <c r="AF78" t="s">
        <v>414</v>
      </c>
      <c r="AG78" s="12" t="s">
        <v>117</v>
      </c>
      <c r="AH78" t="s">
        <v>415</v>
      </c>
      <c r="AJ78">
        <v>5</v>
      </c>
      <c r="AK78">
        <v>3</v>
      </c>
      <c r="AL78">
        <v>21.8</v>
      </c>
      <c r="AO78">
        <v>19.100000000000001</v>
      </c>
      <c r="AR78" t="s">
        <v>416</v>
      </c>
      <c r="AS78" t="s">
        <v>417</v>
      </c>
      <c r="AT78">
        <v>2.8</v>
      </c>
      <c r="AU78">
        <f>AT78</f>
        <v>2.8</v>
      </c>
      <c r="AZ78" t="s">
        <v>418</v>
      </c>
      <c r="BA78" t="s">
        <v>76</v>
      </c>
      <c r="BB78" t="s">
        <v>77</v>
      </c>
      <c r="BC78" t="s">
        <v>77</v>
      </c>
      <c r="BD78" t="s">
        <v>419</v>
      </c>
      <c r="BE78" t="s">
        <v>420</v>
      </c>
      <c r="BF78" t="s">
        <v>421</v>
      </c>
    </row>
    <row r="79" spans="1:58" x14ac:dyDescent="0.25">
      <c r="A79">
        <v>2022</v>
      </c>
      <c r="B79" t="s">
        <v>406</v>
      </c>
      <c r="C79" t="s">
        <v>407</v>
      </c>
      <c r="D79" t="s">
        <v>408</v>
      </c>
      <c r="E79" t="s">
        <v>84</v>
      </c>
      <c r="F79" t="s">
        <v>62</v>
      </c>
      <c r="G79" t="s">
        <v>63</v>
      </c>
      <c r="H79" t="s">
        <v>409</v>
      </c>
      <c r="I79" t="s">
        <v>87</v>
      </c>
      <c r="J79" t="s">
        <v>410</v>
      </c>
      <c r="K79" t="s">
        <v>411</v>
      </c>
      <c r="L79" t="s">
        <v>68</v>
      </c>
      <c r="M79" s="12" t="s">
        <v>425</v>
      </c>
      <c r="N79">
        <v>4</v>
      </c>
      <c r="O79" t="s">
        <v>90</v>
      </c>
      <c r="S79">
        <v>0</v>
      </c>
      <c r="T79" s="16" t="s">
        <v>317</v>
      </c>
      <c r="U79" s="16" t="s">
        <v>317</v>
      </c>
      <c r="V79" s="16" t="s">
        <v>317</v>
      </c>
      <c r="W79" s="16"/>
      <c r="X79" s="12" t="s">
        <v>117</v>
      </c>
      <c r="Y79" t="s">
        <v>117</v>
      </c>
      <c r="Z79" s="16" t="s">
        <v>117</v>
      </c>
      <c r="AA79" t="s">
        <v>117</v>
      </c>
      <c r="AB79" t="s">
        <v>117</v>
      </c>
      <c r="AC79" t="s">
        <v>117</v>
      </c>
      <c r="AD79" t="s">
        <v>117</v>
      </c>
      <c r="AE79" s="12" t="s">
        <v>117</v>
      </c>
      <c r="AF79" t="s">
        <v>414</v>
      </c>
      <c r="AG79" s="12" t="s">
        <v>117</v>
      </c>
      <c r="AH79" t="s">
        <v>415</v>
      </c>
      <c r="AJ79" t="s">
        <v>117</v>
      </c>
      <c r="AK79" t="s">
        <v>117</v>
      </c>
      <c r="AL79" t="s">
        <v>117</v>
      </c>
      <c r="AO79" t="s">
        <v>117</v>
      </c>
      <c r="AR79" t="s">
        <v>416</v>
      </c>
      <c r="AS79" t="s">
        <v>417</v>
      </c>
      <c r="AT79" t="s">
        <v>117</v>
      </c>
      <c r="AZ79" t="s">
        <v>418</v>
      </c>
      <c r="BA79" t="s">
        <v>76</v>
      </c>
      <c r="BB79" t="s">
        <v>77</v>
      </c>
      <c r="BC79" t="s">
        <v>77</v>
      </c>
      <c r="BD79" t="s">
        <v>419</v>
      </c>
      <c r="BE79" t="s">
        <v>420</v>
      </c>
      <c r="BF79" t="s">
        <v>421</v>
      </c>
    </row>
    <row r="80" spans="1:58" x14ac:dyDescent="0.25">
      <c r="A80">
        <v>2022</v>
      </c>
      <c r="B80" t="s">
        <v>406</v>
      </c>
      <c r="C80" t="s">
        <v>407</v>
      </c>
      <c r="D80" t="s">
        <v>408</v>
      </c>
      <c r="E80" t="s">
        <v>84</v>
      </c>
      <c r="F80" t="s">
        <v>62</v>
      </c>
      <c r="G80" t="s">
        <v>63</v>
      </c>
      <c r="H80" t="s">
        <v>409</v>
      </c>
      <c r="I80" t="s">
        <v>87</v>
      </c>
      <c r="J80" t="s">
        <v>422</v>
      </c>
      <c r="K80" t="s">
        <v>411</v>
      </c>
      <c r="L80" t="s">
        <v>68</v>
      </c>
      <c r="M80" s="12" t="s">
        <v>425</v>
      </c>
      <c r="N80">
        <v>4</v>
      </c>
      <c r="O80" t="s">
        <v>90</v>
      </c>
      <c r="S80">
        <v>0</v>
      </c>
      <c r="T80" s="16" t="s">
        <v>271</v>
      </c>
      <c r="U80" s="16" t="s">
        <v>271</v>
      </c>
      <c r="V80" s="16" t="s">
        <v>271</v>
      </c>
      <c r="W80" s="16"/>
      <c r="X80" s="12" t="s">
        <v>117</v>
      </c>
      <c r="Y80">
        <v>1</v>
      </c>
      <c r="Z80">
        <v>1</v>
      </c>
      <c r="AA80">
        <v>7</v>
      </c>
      <c r="AB80">
        <v>5</v>
      </c>
      <c r="AC80">
        <v>14</v>
      </c>
      <c r="AE80" t="s">
        <v>117</v>
      </c>
      <c r="AF80" t="s">
        <v>414</v>
      </c>
      <c r="AG80" s="12" t="s">
        <v>117</v>
      </c>
      <c r="AH80" t="s">
        <v>426</v>
      </c>
      <c r="AJ80">
        <v>1</v>
      </c>
      <c r="AK80">
        <v>3</v>
      </c>
      <c r="AL80">
        <v>17.8</v>
      </c>
      <c r="AO80">
        <v>10.199999999999999</v>
      </c>
      <c r="AR80" t="s">
        <v>416</v>
      </c>
      <c r="AS80" t="s">
        <v>417</v>
      </c>
      <c r="AT80">
        <v>1.3</v>
      </c>
      <c r="AU80">
        <f>AT80</f>
        <v>1.3</v>
      </c>
      <c r="AZ80" t="s">
        <v>418</v>
      </c>
      <c r="BA80" t="s">
        <v>76</v>
      </c>
      <c r="BB80" t="s">
        <v>77</v>
      </c>
      <c r="BC80" t="s">
        <v>77</v>
      </c>
      <c r="BD80" t="s">
        <v>419</v>
      </c>
      <c r="BE80" t="s">
        <v>420</v>
      </c>
      <c r="BF80" t="s">
        <v>421</v>
      </c>
    </row>
    <row r="81" spans="1:58" x14ac:dyDescent="0.25">
      <c r="A81">
        <v>2022</v>
      </c>
      <c r="B81" t="s">
        <v>406</v>
      </c>
      <c r="C81" t="s">
        <v>407</v>
      </c>
      <c r="D81" t="s">
        <v>408</v>
      </c>
      <c r="E81" t="s">
        <v>84</v>
      </c>
      <c r="F81" t="s">
        <v>62</v>
      </c>
      <c r="G81" t="s">
        <v>63</v>
      </c>
      <c r="H81" t="s">
        <v>409</v>
      </c>
      <c r="I81" t="s">
        <v>87</v>
      </c>
      <c r="J81" t="s">
        <v>423</v>
      </c>
      <c r="K81" t="s">
        <v>411</v>
      </c>
      <c r="L81" t="s">
        <v>68</v>
      </c>
      <c r="M81" s="12" t="s">
        <v>425</v>
      </c>
      <c r="N81">
        <v>4</v>
      </c>
      <c r="O81" t="s">
        <v>90</v>
      </c>
      <c r="S81">
        <v>0</v>
      </c>
      <c r="T81" s="16" t="s">
        <v>243</v>
      </c>
      <c r="U81" s="16" t="s">
        <v>243</v>
      </c>
      <c r="V81" s="16" t="s">
        <v>243</v>
      </c>
      <c r="W81" s="16"/>
      <c r="X81" s="12" t="s">
        <v>117</v>
      </c>
      <c r="Y81">
        <v>1</v>
      </c>
      <c r="Z81">
        <v>1</v>
      </c>
      <c r="AA81">
        <v>7</v>
      </c>
      <c r="AB81">
        <v>5</v>
      </c>
      <c r="AC81">
        <v>14</v>
      </c>
      <c r="AE81" t="s">
        <v>117</v>
      </c>
      <c r="AF81" t="s">
        <v>414</v>
      </c>
      <c r="AG81" s="12" t="s">
        <v>117</v>
      </c>
      <c r="AH81" t="s">
        <v>427</v>
      </c>
      <c r="AJ81">
        <v>1</v>
      </c>
      <c r="AK81">
        <v>3</v>
      </c>
      <c r="AL81">
        <v>14.8</v>
      </c>
      <c r="AO81">
        <v>11.6</v>
      </c>
      <c r="AR81" t="s">
        <v>416</v>
      </c>
      <c r="AS81" t="s">
        <v>417</v>
      </c>
      <c r="AT81">
        <v>1.78</v>
      </c>
      <c r="AU81">
        <f>AT81</f>
        <v>1.78</v>
      </c>
      <c r="AZ81" t="s">
        <v>418</v>
      </c>
      <c r="BA81" t="s">
        <v>76</v>
      </c>
      <c r="BB81" t="s">
        <v>77</v>
      </c>
      <c r="BC81" t="s">
        <v>77</v>
      </c>
      <c r="BD81" t="s">
        <v>419</v>
      </c>
      <c r="BE81" t="s">
        <v>420</v>
      </c>
      <c r="BF81" t="s">
        <v>421</v>
      </c>
    </row>
    <row r="82" spans="1:58" s="4" customFormat="1" x14ac:dyDescent="0.25">
      <c r="A82" s="4">
        <v>2022</v>
      </c>
      <c r="B82" s="4" t="s">
        <v>406</v>
      </c>
      <c r="C82" s="4" t="s">
        <v>407</v>
      </c>
      <c r="D82" s="4" t="s">
        <v>408</v>
      </c>
      <c r="E82" s="4" t="s">
        <v>84</v>
      </c>
      <c r="F82" s="4" t="s">
        <v>62</v>
      </c>
      <c r="G82" s="4" t="s">
        <v>63</v>
      </c>
      <c r="H82" s="4" t="s">
        <v>409</v>
      </c>
      <c r="I82" s="4" t="s">
        <v>87</v>
      </c>
      <c r="J82" s="4" t="s">
        <v>424</v>
      </c>
      <c r="K82" s="4" t="s">
        <v>411</v>
      </c>
      <c r="L82" s="4" t="s">
        <v>68</v>
      </c>
      <c r="M82" s="13" t="s">
        <v>425</v>
      </c>
      <c r="N82" s="4">
        <v>4</v>
      </c>
      <c r="O82" s="4" t="s">
        <v>90</v>
      </c>
      <c r="S82" s="4">
        <v>0</v>
      </c>
      <c r="T82" s="7" t="s">
        <v>243</v>
      </c>
      <c r="U82" s="7" t="s">
        <v>243</v>
      </c>
      <c r="V82" s="7" t="s">
        <v>243</v>
      </c>
      <c r="W82" s="7"/>
      <c r="X82" s="13" t="s">
        <v>117</v>
      </c>
      <c r="Y82" s="4">
        <v>1</v>
      </c>
      <c r="Z82" s="4">
        <v>1</v>
      </c>
      <c r="AA82" s="4">
        <v>10</v>
      </c>
      <c r="AB82" s="4">
        <v>5</v>
      </c>
      <c r="AC82" s="4">
        <v>14</v>
      </c>
      <c r="AE82" s="4" t="s">
        <v>117</v>
      </c>
      <c r="AF82" s="4" t="s">
        <v>414</v>
      </c>
      <c r="AG82" s="13" t="s">
        <v>117</v>
      </c>
      <c r="AH82" s="4" t="s">
        <v>427</v>
      </c>
      <c r="AJ82" s="4">
        <v>5</v>
      </c>
      <c r="AK82" s="4">
        <v>5</v>
      </c>
      <c r="AL82" s="4">
        <v>21.6</v>
      </c>
      <c r="AO82" s="4">
        <v>14.3</v>
      </c>
      <c r="AR82" s="4" t="s">
        <v>416</v>
      </c>
      <c r="AS82" s="4" t="s">
        <v>417</v>
      </c>
      <c r="AT82" s="4">
        <v>1.8</v>
      </c>
      <c r="AU82" s="4">
        <f>AT82</f>
        <v>1.8</v>
      </c>
      <c r="AZ82" s="4" t="s">
        <v>418</v>
      </c>
      <c r="BA82" s="4" t="s">
        <v>76</v>
      </c>
      <c r="BB82" s="4" t="s">
        <v>77</v>
      </c>
      <c r="BC82" s="4" t="s">
        <v>77</v>
      </c>
      <c r="BD82" s="4" t="s">
        <v>419</v>
      </c>
      <c r="BE82" s="4" t="s">
        <v>420</v>
      </c>
      <c r="BF82" s="4" t="s">
        <v>421</v>
      </c>
    </row>
    <row r="83" spans="1:58" s="4" customFormat="1" x14ac:dyDescent="0.25">
      <c r="A83" s="4">
        <v>2023</v>
      </c>
      <c r="B83" s="4" t="s">
        <v>406</v>
      </c>
      <c r="C83" s="4" t="s">
        <v>428</v>
      </c>
      <c r="D83" s="4" t="s">
        <v>429</v>
      </c>
      <c r="E83" s="4" t="s">
        <v>84</v>
      </c>
      <c r="F83" s="4" t="s">
        <v>62</v>
      </c>
      <c r="G83" s="4" t="s">
        <v>63</v>
      </c>
      <c r="H83" s="4" t="s">
        <v>430</v>
      </c>
      <c r="I83" s="4" t="s">
        <v>87</v>
      </c>
      <c r="J83" s="4" t="s">
        <v>431</v>
      </c>
      <c r="K83" s="4" t="s">
        <v>411</v>
      </c>
      <c r="L83" s="4" t="s">
        <v>68</v>
      </c>
      <c r="N83" s="4">
        <v>5</v>
      </c>
      <c r="O83" s="4" t="s">
        <v>90</v>
      </c>
      <c r="T83" s="7" t="s">
        <v>432</v>
      </c>
      <c r="U83" s="7" t="s">
        <v>432</v>
      </c>
      <c r="X83" s="4">
        <v>2</v>
      </c>
      <c r="Y83" s="4">
        <v>1</v>
      </c>
      <c r="Z83" s="4">
        <v>1</v>
      </c>
      <c r="AA83" s="4">
        <v>10</v>
      </c>
      <c r="AB83" s="4">
        <v>7</v>
      </c>
      <c r="AE83" s="4">
        <v>1</v>
      </c>
      <c r="AF83" s="4" t="s">
        <v>433</v>
      </c>
      <c r="AG83" s="4" t="s">
        <v>222</v>
      </c>
      <c r="AJ83" s="4">
        <v>3</v>
      </c>
      <c r="AK83" s="4">
        <v>1</v>
      </c>
      <c r="AL83" s="4">
        <v>23.63</v>
      </c>
      <c r="AO83" s="4">
        <v>16.72</v>
      </c>
      <c r="AR83" s="4" t="s">
        <v>416</v>
      </c>
      <c r="AS83" s="4" t="s">
        <v>417</v>
      </c>
      <c r="AT83" s="4">
        <v>1.95</v>
      </c>
      <c r="AU83" s="4">
        <f>AT83</f>
        <v>1.95</v>
      </c>
      <c r="AW83" s="4">
        <v>1.22</v>
      </c>
      <c r="AX83" s="4">
        <f t="shared" ref="AX83:AX93" si="9">AW83</f>
        <v>1.22</v>
      </c>
      <c r="AZ83" s="4" t="s">
        <v>418</v>
      </c>
      <c r="BA83" s="4" t="s">
        <v>76</v>
      </c>
      <c r="BB83" s="4" t="s">
        <v>77</v>
      </c>
      <c r="BC83" s="4" t="s">
        <v>77</v>
      </c>
      <c r="BD83" s="4" t="s">
        <v>419</v>
      </c>
      <c r="BE83" s="4" t="s">
        <v>420</v>
      </c>
      <c r="BF83" s="4" t="s">
        <v>421</v>
      </c>
    </row>
    <row r="84" spans="1:58" s="4" customFormat="1" x14ac:dyDescent="0.25">
      <c r="A84" s="4">
        <v>2021</v>
      </c>
      <c r="B84" s="4" t="s">
        <v>434</v>
      </c>
      <c r="C84" s="4" t="s">
        <v>435</v>
      </c>
      <c r="D84" s="4" t="s">
        <v>251</v>
      </c>
      <c r="E84" s="4" t="s">
        <v>84</v>
      </c>
      <c r="F84" s="4" t="s">
        <v>62</v>
      </c>
      <c r="G84" s="4" t="s">
        <v>63</v>
      </c>
      <c r="H84" s="4" t="s">
        <v>436</v>
      </c>
      <c r="I84" s="4" t="s">
        <v>87</v>
      </c>
      <c r="J84" s="4" t="s">
        <v>437</v>
      </c>
      <c r="K84" s="4" t="s">
        <v>438</v>
      </c>
      <c r="L84" s="4" t="s">
        <v>68</v>
      </c>
      <c r="N84" s="4">
        <v>12</v>
      </c>
      <c r="O84" s="4" t="s">
        <v>90</v>
      </c>
      <c r="S84" s="4">
        <v>4</v>
      </c>
      <c r="T84" s="7" t="s">
        <v>439</v>
      </c>
      <c r="U84" s="7" t="s">
        <v>141</v>
      </c>
      <c r="X84" s="4">
        <v>7</v>
      </c>
      <c r="Y84" s="4">
        <v>2</v>
      </c>
      <c r="Z84" s="4">
        <v>2</v>
      </c>
      <c r="AA84" s="4">
        <v>10</v>
      </c>
      <c r="AB84" s="4">
        <v>7</v>
      </c>
      <c r="AC84" s="4">
        <v>10</v>
      </c>
      <c r="AE84" s="4" t="s">
        <v>92</v>
      </c>
      <c r="AF84" s="4" t="s">
        <v>440</v>
      </c>
      <c r="AG84" s="4" t="s">
        <v>441</v>
      </c>
      <c r="AJ84" s="4">
        <v>4</v>
      </c>
      <c r="AK84" s="4">
        <v>2</v>
      </c>
      <c r="AL84" s="4">
        <v>6.71</v>
      </c>
      <c r="AM84" s="4">
        <f>LOG10((10^AL84)*1000)</f>
        <v>9.7100000000000009</v>
      </c>
      <c r="AO84" s="4">
        <v>7.68</v>
      </c>
      <c r="AP84" s="4">
        <f>LOG10((10^AO84)*1000)</f>
        <v>10.68</v>
      </c>
      <c r="AR84" s="4" t="s">
        <v>442</v>
      </c>
      <c r="AS84" s="4" t="s">
        <v>75</v>
      </c>
      <c r="AT84" s="4" t="s">
        <v>117</v>
      </c>
      <c r="AW84" s="4">
        <v>3.04</v>
      </c>
      <c r="AX84" s="4">
        <f t="shared" si="9"/>
        <v>3.04</v>
      </c>
      <c r="AZ84" s="4" t="s">
        <v>443</v>
      </c>
      <c r="BB84" s="4" t="s">
        <v>77</v>
      </c>
      <c r="BC84" s="4" t="s">
        <v>99</v>
      </c>
      <c r="BD84" s="4" t="s">
        <v>419</v>
      </c>
      <c r="BE84" s="4" t="s">
        <v>444</v>
      </c>
    </row>
    <row r="85" spans="1:58" s="4" customFormat="1" x14ac:dyDescent="0.25">
      <c r="A85" s="4">
        <v>2020</v>
      </c>
      <c r="B85" s="4" t="s">
        <v>445</v>
      </c>
      <c r="C85" s="4" t="s">
        <v>446</v>
      </c>
      <c r="D85" s="4" t="s">
        <v>447</v>
      </c>
      <c r="E85" s="4" t="s">
        <v>84</v>
      </c>
      <c r="F85" s="4" t="s">
        <v>62</v>
      </c>
      <c r="G85" s="4" t="s">
        <v>63</v>
      </c>
      <c r="H85" s="4" t="s">
        <v>448</v>
      </c>
      <c r="I85" s="4" t="s">
        <v>87</v>
      </c>
      <c r="J85" s="4" t="s">
        <v>449</v>
      </c>
      <c r="K85" s="4" t="s">
        <v>285</v>
      </c>
      <c r="L85" s="4" t="s">
        <v>68</v>
      </c>
      <c r="N85" s="4">
        <v>10</v>
      </c>
      <c r="O85" s="4" t="s">
        <v>90</v>
      </c>
      <c r="U85" s="7" t="s">
        <v>450</v>
      </c>
      <c r="X85" s="4">
        <v>1</v>
      </c>
      <c r="Z85" s="4">
        <v>2</v>
      </c>
      <c r="AA85" s="4">
        <v>10</v>
      </c>
      <c r="AB85" s="4">
        <v>6</v>
      </c>
      <c r="AC85" s="4">
        <v>10</v>
      </c>
      <c r="AE85" s="4" t="s">
        <v>92</v>
      </c>
      <c r="AF85" s="4" t="s">
        <v>451</v>
      </c>
      <c r="AG85" s="4" t="s">
        <v>452</v>
      </c>
      <c r="AJ85" s="4">
        <v>4</v>
      </c>
      <c r="AW85" s="4">
        <v>3.2</v>
      </c>
      <c r="AX85" s="4">
        <f t="shared" si="9"/>
        <v>3.2</v>
      </c>
      <c r="AZ85" s="5" t="s">
        <v>76</v>
      </c>
      <c r="BA85" s="4" t="str">
        <f t="shared" ref="BA85:BA95" si="10">AZ85</f>
        <v>Log10TCID50/mL</v>
      </c>
      <c r="BB85" s="5"/>
      <c r="BC85" s="5" t="s">
        <v>99</v>
      </c>
      <c r="BD85" s="5" t="s">
        <v>453</v>
      </c>
      <c r="BF85" s="4" t="s">
        <v>454</v>
      </c>
    </row>
    <row r="86" spans="1:58" s="18" customFormat="1" ht="15.75" x14ac:dyDescent="0.25">
      <c r="A86" s="18">
        <v>2021</v>
      </c>
      <c r="B86" s="18" t="s">
        <v>455</v>
      </c>
      <c r="C86" s="18" t="s">
        <v>456</v>
      </c>
      <c r="D86" s="18" t="s">
        <v>166</v>
      </c>
      <c r="E86" s="18" t="s">
        <v>84</v>
      </c>
      <c r="F86" s="18" t="s">
        <v>62</v>
      </c>
      <c r="G86" s="18" t="s">
        <v>85</v>
      </c>
      <c r="H86" s="18" t="s">
        <v>457</v>
      </c>
      <c r="I86" s="18" t="s">
        <v>87</v>
      </c>
      <c r="J86" s="18" t="s">
        <v>66</v>
      </c>
      <c r="K86" s="18" t="s">
        <v>458</v>
      </c>
      <c r="L86" s="18" t="s">
        <v>68</v>
      </c>
      <c r="M86" s="18" t="s">
        <v>459</v>
      </c>
      <c r="N86" s="18">
        <v>4</v>
      </c>
      <c r="O86" s="18" t="s">
        <v>90</v>
      </c>
      <c r="S86" s="18">
        <v>0</v>
      </c>
      <c r="T86" s="26" t="s">
        <v>243</v>
      </c>
      <c r="U86" s="26" t="s">
        <v>247</v>
      </c>
      <c r="V86" s="26" t="s">
        <v>271</v>
      </c>
      <c r="X86" s="18" t="s">
        <v>117</v>
      </c>
      <c r="Y86" s="18">
        <v>1</v>
      </c>
      <c r="Z86" s="18">
        <v>1</v>
      </c>
      <c r="AA86" s="18">
        <v>11</v>
      </c>
      <c r="AB86" s="18">
        <v>7</v>
      </c>
      <c r="AC86" s="18">
        <v>21</v>
      </c>
      <c r="AE86" s="18" t="s">
        <v>117</v>
      </c>
      <c r="AF86" s="18" t="s">
        <v>460</v>
      </c>
      <c r="AG86" s="18" t="s">
        <v>117</v>
      </c>
      <c r="AJ86" s="18">
        <v>5</v>
      </c>
      <c r="AK86" s="18">
        <v>3</v>
      </c>
      <c r="AO86" s="41">
        <v>7.6933333333333325</v>
      </c>
      <c r="AP86" s="41">
        <f t="shared" ref="AP86:AP93" si="11">AO86</f>
        <v>7.6933333333333325</v>
      </c>
      <c r="AR86" s="19" t="s">
        <v>404</v>
      </c>
      <c r="AS86" s="18" t="s">
        <v>75</v>
      </c>
      <c r="AW86" s="18">
        <v>2.8800000000000003</v>
      </c>
      <c r="AX86" s="18">
        <f t="shared" si="9"/>
        <v>2.8800000000000003</v>
      </c>
      <c r="AZ86" s="19" t="s">
        <v>76</v>
      </c>
      <c r="BA86" s="18" t="str">
        <f t="shared" si="10"/>
        <v>Log10TCID50/mL</v>
      </c>
      <c r="BC86" s="18" t="s">
        <v>99</v>
      </c>
      <c r="BD86" s="18" t="s">
        <v>100</v>
      </c>
      <c r="BE86" s="18" t="s">
        <v>306</v>
      </c>
      <c r="BF86" s="18" t="s">
        <v>347</v>
      </c>
    </row>
    <row r="87" spans="1:58" s="18" customFormat="1" x14ac:dyDescent="0.25">
      <c r="A87" s="18">
        <v>2021</v>
      </c>
      <c r="B87" s="18" t="s">
        <v>455</v>
      </c>
      <c r="C87" s="18" t="s">
        <v>456</v>
      </c>
      <c r="D87" s="18" t="s">
        <v>166</v>
      </c>
      <c r="E87" s="18" t="s">
        <v>84</v>
      </c>
      <c r="F87" s="18" t="s">
        <v>62</v>
      </c>
      <c r="G87" s="18" t="s">
        <v>85</v>
      </c>
      <c r="I87" s="18" t="s">
        <v>87</v>
      </c>
      <c r="J87" s="18" t="s">
        <v>66</v>
      </c>
      <c r="K87" s="18" t="s">
        <v>458</v>
      </c>
      <c r="L87" s="18" t="s">
        <v>103</v>
      </c>
      <c r="M87" s="18" t="s">
        <v>459</v>
      </c>
      <c r="N87" s="18">
        <v>3</v>
      </c>
      <c r="O87" s="18" t="s">
        <v>104</v>
      </c>
      <c r="S87" s="18">
        <v>0</v>
      </c>
      <c r="T87" s="26" t="s">
        <v>106</v>
      </c>
      <c r="U87" s="26" t="s">
        <v>186</v>
      </c>
      <c r="V87" s="26" t="s">
        <v>317</v>
      </c>
      <c r="W87" s="18">
        <v>13</v>
      </c>
      <c r="X87" s="18" t="s">
        <v>117</v>
      </c>
      <c r="Y87" s="18">
        <v>1</v>
      </c>
      <c r="Z87" s="18">
        <v>3</v>
      </c>
      <c r="AA87" s="18">
        <v>11</v>
      </c>
      <c r="AB87" s="18">
        <v>11</v>
      </c>
      <c r="AE87" s="18" t="s">
        <v>117</v>
      </c>
      <c r="AF87" s="18" t="s">
        <v>460</v>
      </c>
      <c r="AG87" s="18" t="s">
        <v>117</v>
      </c>
      <c r="AJ87" s="18">
        <v>5</v>
      </c>
      <c r="AK87" s="18">
        <v>9</v>
      </c>
      <c r="AO87" s="41">
        <v>4.3533333333333335</v>
      </c>
      <c r="AP87" s="41">
        <f t="shared" si="11"/>
        <v>4.3533333333333335</v>
      </c>
      <c r="AR87" s="19" t="s">
        <v>97</v>
      </c>
      <c r="AS87" s="18" t="s">
        <v>75</v>
      </c>
      <c r="AW87" s="41">
        <v>1.8666666666666665</v>
      </c>
      <c r="AX87" s="41">
        <f t="shared" si="9"/>
        <v>1.8666666666666665</v>
      </c>
      <c r="AZ87" s="19" t="s">
        <v>76</v>
      </c>
      <c r="BA87" s="18" t="str">
        <f t="shared" si="10"/>
        <v>Log10TCID50/mL</v>
      </c>
      <c r="BC87" s="18" t="s">
        <v>99</v>
      </c>
      <c r="BD87" s="18" t="s">
        <v>100</v>
      </c>
      <c r="BE87" s="18" t="s">
        <v>306</v>
      </c>
      <c r="BF87" s="18" t="s">
        <v>347</v>
      </c>
    </row>
    <row r="88" spans="1:58" s="18" customFormat="1" x14ac:dyDescent="0.25">
      <c r="A88" s="18">
        <v>2021</v>
      </c>
      <c r="B88" s="18" t="s">
        <v>455</v>
      </c>
      <c r="C88" s="18" t="s">
        <v>456</v>
      </c>
      <c r="D88" s="18" t="s">
        <v>166</v>
      </c>
      <c r="E88" s="18" t="s">
        <v>84</v>
      </c>
      <c r="F88" s="18" t="s">
        <v>62</v>
      </c>
      <c r="G88" s="18" t="s">
        <v>85</v>
      </c>
      <c r="H88" s="18" t="s">
        <v>457</v>
      </c>
      <c r="I88" s="18" t="s">
        <v>87</v>
      </c>
      <c r="J88" s="18" t="s">
        <v>66</v>
      </c>
      <c r="K88" s="18" t="s">
        <v>458</v>
      </c>
      <c r="L88" s="18" t="s">
        <v>68</v>
      </c>
      <c r="M88" s="18" t="s">
        <v>461</v>
      </c>
      <c r="N88" s="18">
        <v>4</v>
      </c>
      <c r="O88" s="18" t="s">
        <v>90</v>
      </c>
      <c r="S88" s="18">
        <v>0</v>
      </c>
      <c r="T88" s="26" t="s">
        <v>243</v>
      </c>
      <c r="U88" s="26" t="s">
        <v>247</v>
      </c>
      <c r="V88" s="26" t="s">
        <v>247</v>
      </c>
      <c r="X88" s="18" t="s">
        <v>117</v>
      </c>
      <c r="Y88" s="18">
        <v>1</v>
      </c>
      <c r="Z88" s="18">
        <v>3</v>
      </c>
      <c r="AA88" s="18">
        <v>11</v>
      </c>
      <c r="AB88" s="18">
        <v>7</v>
      </c>
      <c r="AC88" s="18">
        <v>21</v>
      </c>
      <c r="AE88" s="18" t="s">
        <v>117</v>
      </c>
      <c r="AF88" s="18" t="s">
        <v>460</v>
      </c>
      <c r="AG88" s="18" t="s">
        <v>117</v>
      </c>
      <c r="AJ88" s="18">
        <v>3</v>
      </c>
      <c r="AK88" s="18">
        <v>5</v>
      </c>
      <c r="AO88" s="18">
        <v>7.1099999999999994</v>
      </c>
      <c r="AP88" s="18">
        <f t="shared" si="11"/>
        <v>7.1099999999999994</v>
      </c>
      <c r="AR88" s="19" t="s">
        <v>97</v>
      </c>
      <c r="AS88" s="18" t="s">
        <v>75</v>
      </c>
      <c r="AW88" s="18">
        <v>1.25</v>
      </c>
      <c r="AX88" s="18">
        <f t="shared" si="9"/>
        <v>1.25</v>
      </c>
      <c r="AZ88" s="19" t="s">
        <v>76</v>
      </c>
      <c r="BA88" s="18" t="str">
        <f t="shared" si="10"/>
        <v>Log10TCID50/mL</v>
      </c>
      <c r="BC88" s="18" t="s">
        <v>99</v>
      </c>
      <c r="BD88" s="18" t="s">
        <v>100</v>
      </c>
      <c r="BE88" s="18" t="s">
        <v>306</v>
      </c>
      <c r="BF88" s="18" t="s">
        <v>347</v>
      </c>
    </row>
    <row r="89" spans="1:58" s="18" customFormat="1" x14ac:dyDescent="0.25">
      <c r="A89" s="18">
        <v>2021</v>
      </c>
      <c r="B89" s="18" t="s">
        <v>455</v>
      </c>
      <c r="C89" s="18" t="s">
        <v>456</v>
      </c>
      <c r="D89" s="18" t="s">
        <v>166</v>
      </c>
      <c r="E89" s="18" t="s">
        <v>84</v>
      </c>
      <c r="F89" s="18" t="s">
        <v>62</v>
      </c>
      <c r="G89" s="18" t="s">
        <v>85</v>
      </c>
      <c r="I89" s="18" t="s">
        <v>87</v>
      </c>
      <c r="J89" s="18" t="s">
        <v>66</v>
      </c>
      <c r="K89" s="18" t="s">
        <v>458</v>
      </c>
      <c r="L89" s="18" t="s">
        <v>103</v>
      </c>
      <c r="M89" s="18" t="s">
        <v>461</v>
      </c>
      <c r="N89" s="18">
        <v>4</v>
      </c>
      <c r="O89" s="18" t="s">
        <v>104</v>
      </c>
      <c r="S89" s="18">
        <v>0</v>
      </c>
      <c r="T89" s="26" t="s">
        <v>243</v>
      </c>
      <c r="U89" s="26" t="s">
        <v>413</v>
      </c>
      <c r="V89" s="26" t="s">
        <v>317</v>
      </c>
      <c r="W89" s="18">
        <v>13</v>
      </c>
      <c r="X89" s="18" t="s">
        <v>117</v>
      </c>
      <c r="Y89" s="18">
        <v>5</v>
      </c>
      <c r="Z89" s="18">
        <v>7</v>
      </c>
      <c r="AA89" s="18">
        <v>11</v>
      </c>
      <c r="AB89" s="18">
        <v>9</v>
      </c>
      <c r="AE89" s="18" t="s">
        <v>117</v>
      </c>
      <c r="AF89" s="18" t="s">
        <v>460</v>
      </c>
      <c r="AG89" s="18" t="s">
        <v>117</v>
      </c>
      <c r="AJ89" s="18">
        <v>7</v>
      </c>
      <c r="AK89" s="18">
        <v>9</v>
      </c>
      <c r="AO89" s="41">
        <v>4.5133333333333328</v>
      </c>
      <c r="AP89" s="41">
        <f t="shared" si="11"/>
        <v>4.5133333333333328</v>
      </c>
      <c r="AR89" s="19" t="s">
        <v>97</v>
      </c>
      <c r="AS89" s="18" t="s">
        <v>75</v>
      </c>
      <c r="AW89" s="41">
        <v>1.5333333333333332</v>
      </c>
      <c r="AX89" s="41">
        <f t="shared" si="9"/>
        <v>1.5333333333333332</v>
      </c>
      <c r="AZ89" s="19" t="s">
        <v>76</v>
      </c>
      <c r="BA89" s="18" t="str">
        <f t="shared" si="10"/>
        <v>Log10TCID50/mL</v>
      </c>
      <c r="BC89" s="18" t="s">
        <v>99</v>
      </c>
      <c r="BD89" s="18" t="s">
        <v>100</v>
      </c>
      <c r="BE89" s="18" t="s">
        <v>306</v>
      </c>
      <c r="BF89" s="18" t="s">
        <v>347</v>
      </c>
    </row>
    <row r="90" spans="1:58" s="18" customFormat="1" x14ac:dyDescent="0.25">
      <c r="A90" s="18">
        <v>2021</v>
      </c>
      <c r="B90" s="18" t="s">
        <v>455</v>
      </c>
      <c r="C90" s="18" t="s">
        <v>456</v>
      </c>
      <c r="D90" s="18" t="s">
        <v>166</v>
      </c>
      <c r="E90" s="18" t="s">
        <v>84</v>
      </c>
      <c r="F90" s="18" t="s">
        <v>62</v>
      </c>
      <c r="G90" s="18" t="s">
        <v>85</v>
      </c>
      <c r="H90" s="18" t="s">
        <v>457</v>
      </c>
      <c r="I90" s="18" t="s">
        <v>87</v>
      </c>
      <c r="J90" s="18" t="s">
        <v>66</v>
      </c>
      <c r="K90" s="18" t="s">
        <v>458</v>
      </c>
      <c r="L90" s="18" t="s">
        <v>68</v>
      </c>
      <c r="M90" s="18" t="s">
        <v>462</v>
      </c>
      <c r="N90" s="18">
        <v>4</v>
      </c>
      <c r="O90" s="18" t="s">
        <v>90</v>
      </c>
      <c r="S90" s="18">
        <v>0</v>
      </c>
      <c r="T90" s="26" t="s">
        <v>243</v>
      </c>
      <c r="U90" s="26" t="s">
        <v>243</v>
      </c>
      <c r="V90" s="26" t="s">
        <v>271</v>
      </c>
      <c r="X90" s="18" t="s">
        <v>117</v>
      </c>
      <c r="Y90" s="18">
        <v>1</v>
      </c>
      <c r="Z90" s="18">
        <v>1</v>
      </c>
      <c r="AA90" s="18">
        <v>9</v>
      </c>
      <c r="AB90" s="18">
        <v>7</v>
      </c>
      <c r="AC90" s="18">
        <v>21</v>
      </c>
      <c r="AE90" s="18" t="s">
        <v>117</v>
      </c>
      <c r="AF90" s="18" t="s">
        <v>460</v>
      </c>
      <c r="AG90" s="18" t="s">
        <v>117</v>
      </c>
      <c r="AJ90" s="18">
        <v>7</v>
      </c>
      <c r="AK90" s="18" t="s">
        <v>117</v>
      </c>
      <c r="AO90" s="41">
        <v>2.3533333333333335</v>
      </c>
      <c r="AP90" s="41">
        <f t="shared" si="11"/>
        <v>2.3533333333333335</v>
      </c>
      <c r="AR90" s="19" t="s">
        <v>97</v>
      </c>
      <c r="AS90" s="18" t="s">
        <v>75</v>
      </c>
      <c r="AW90" s="18" t="s">
        <v>117</v>
      </c>
      <c r="AX90" s="18" t="str">
        <f t="shared" si="9"/>
        <v>ND</v>
      </c>
      <c r="AZ90" s="19" t="s">
        <v>76</v>
      </c>
      <c r="BA90" s="18" t="str">
        <f t="shared" si="10"/>
        <v>Log10TCID50/mL</v>
      </c>
      <c r="BC90" s="18" t="s">
        <v>99</v>
      </c>
      <c r="BD90" s="18" t="s">
        <v>100</v>
      </c>
      <c r="BE90" s="18" t="s">
        <v>306</v>
      </c>
      <c r="BF90" s="18" t="s">
        <v>347</v>
      </c>
    </row>
    <row r="91" spans="1:58" s="18" customFormat="1" x14ac:dyDescent="0.25">
      <c r="A91" s="18">
        <v>2021</v>
      </c>
      <c r="B91" s="18" t="s">
        <v>455</v>
      </c>
      <c r="C91" s="18" t="s">
        <v>456</v>
      </c>
      <c r="D91" s="18" t="s">
        <v>166</v>
      </c>
      <c r="E91" s="18" t="s">
        <v>84</v>
      </c>
      <c r="F91" s="18" t="s">
        <v>62</v>
      </c>
      <c r="G91" s="18" t="s">
        <v>85</v>
      </c>
      <c r="H91" s="18" t="s">
        <v>457</v>
      </c>
      <c r="I91" s="18" t="s">
        <v>87</v>
      </c>
      <c r="J91" s="18" t="s">
        <v>66</v>
      </c>
      <c r="K91" s="18" t="s">
        <v>458</v>
      </c>
      <c r="L91" s="18" t="s">
        <v>184</v>
      </c>
      <c r="M91" s="18" t="s">
        <v>462</v>
      </c>
      <c r="N91" s="18">
        <v>4</v>
      </c>
      <c r="O91" s="18" t="s">
        <v>463</v>
      </c>
      <c r="S91" s="18">
        <v>0</v>
      </c>
      <c r="T91" s="26" t="s">
        <v>247</v>
      </c>
      <c r="U91" s="26" t="s">
        <v>317</v>
      </c>
      <c r="V91" s="26" t="s">
        <v>317</v>
      </c>
      <c r="W91" s="18">
        <v>13</v>
      </c>
      <c r="X91" s="18" t="s">
        <v>117</v>
      </c>
      <c r="Y91" s="18">
        <v>3</v>
      </c>
      <c r="Z91" s="18" t="s">
        <v>117</v>
      </c>
      <c r="AA91" s="18">
        <v>7</v>
      </c>
      <c r="AB91" s="18" t="s">
        <v>117</v>
      </c>
      <c r="AE91" s="18" t="s">
        <v>117</v>
      </c>
      <c r="AF91" s="18" t="s">
        <v>460</v>
      </c>
      <c r="AG91" s="18" t="s">
        <v>117</v>
      </c>
      <c r="AJ91" s="18">
        <v>3</v>
      </c>
      <c r="AK91" s="18">
        <v>5</v>
      </c>
      <c r="AO91" s="18">
        <v>7.0999999999999988</v>
      </c>
      <c r="AP91" s="18">
        <f t="shared" si="11"/>
        <v>7.0999999999999988</v>
      </c>
      <c r="AR91" s="19" t="s">
        <v>97</v>
      </c>
      <c r="AS91" s="18" t="s">
        <v>75</v>
      </c>
      <c r="AW91" s="18">
        <v>2.0499999999999998</v>
      </c>
      <c r="AX91" s="18">
        <f t="shared" si="9"/>
        <v>2.0499999999999998</v>
      </c>
      <c r="AZ91" s="19" t="s">
        <v>76</v>
      </c>
      <c r="BA91" s="18" t="str">
        <f t="shared" si="10"/>
        <v>Log10TCID50/mL</v>
      </c>
      <c r="BC91" s="18" t="s">
        <v>99</v>
      </c>
      <c r="BD91" s="18" t="s">
        <v>100</v>
      </c>
      <c r="BE91" s="18" t="s">
        <v>306</v>
      </c>
      <c r="BF91" s="18" t="s">
        <v>347</v>
      </c>
    </row>
    <row r="92" spans="1:58" s="20" customFormat="1" x14ac:dyDescent="0.25">
      <c r="A92" s="20">
        <v>2021</v>
      </c>
      <c r="B92" s="20" t="s">
        <v>455</v>
      </c>
      <c r="C92" s="20" t="s">
        <v>456</v>
      </c>
      <c r="D92" s="20" t="s">
        <v>166</v>
      </c>
      <c r="E92" s="20" t="s">
        <v>84</v>
      </c>
      <c r="F92" s="20" t="s">
        <v>62</v>
      </c>
      <c r="G92" s="20" t="s">
        <v>85</v>
      </c>
      <c r="H92" s="20" t="s">
        <v>457</v>
      </c>
      <c r="I92" s="20" t="s">
        <v>87</v>
      </c>
      <c r="J92" s="20" t="s">
        <v>66</v>
      </c>
      <c r="K92" s="20" t="s">
        <v>458</v>
      </c>
      <c r="L92" s="20" t="s">
        <v>68</v>
      </c>
      <c r="N92" s="20">
        <v>4</v>
      </c>
      <c r="O92" s="20" t="s">
        <v>464</v>
      </c>
      <c r="S92" s="20">
        <v>0</v>
      </c>
      <c r="T92" s="27" t="s">
        <v>243</v>
      </c>
      <c r="U92" s="27" t="s">
        <v>243</v>
      </c>
      <c r="V92" s="27"/>
      <c r="W92" s="20">
        <v>13</v>
      </c>
      <c r="X92" s="18" t="s">
        <v>117</v>
      </c>
      <c r="Y92" s="20">
        <v>1</v>
      </c>
      <c r="Z92" s="20">
        <v>1</v>
      </c>
      <c r="AA92" s="20">
        <v>13</v>
      </c>
      <c r="AB92" s="20">
        <v>7</v>
      </c>
      <c r="AE92" s="20" t="s">
        <v>117</v>
      </c>
      <c r="AF92" s="20" t="s">
        <v>460</v>
      </c>
      <c r="AG92" s="18" t="s">
        <v>117</v>
      </c>
      <c r="AJ92" s="20">
        <v>3</v>
      </c>
      <c r="AK92" s="20">
        <v>5</v>
      </c>
      <c r="AO92" s="20">
        <v>7.0999999999999988</v>
      </c>
      <c r="AP92" s="20">
        <f t="shared" si="11"/>
        <v>7.0999999999999988</v>
      </c>
      <c r="AR92" s="25" t="s">
        <v>97</v>
      </c>
      <c r="AS92" s="20" t="s">
        <v>75</v>
      </c>
      <c r="AW92" s="20">
        <v>2.0499999999999998</v>
      </c>
      <c r="AX92" s="20">
        <f t="shared" si="9"/>
        <v>2.0499999999999998</v>
      </c>
      <c r="AZ92" s="25" t="s">
        <v>76</v>
      </c>
      <c r="BA92" s="20" t="str">
        <f t="shared" si="10"/>
        <v>Log10TCID50/mL</v>
      </c>
      <c r="BC92" s="20" t="s">
        <v>99</v>
      </c>
      <c r="BD92" s="20" t="s">
        <v>100</v>
      </c>
      <c r="BE92" s="18" t="s">
        <v>306</v>
      </c>
      <c r="BF92" s="18" t="s">
        <v>347</v>
      </c>
    </row>
    <row r="93" spans="1:58" s="28" customFormat="1" x14ac:dyDescent="0.25">
      <c r="A93" s="28">
        <v>2021</v>
      </c>
      <c r="B93" s="28" t="s">
        <v>465</v>
      </c>
      <c r="C93" s="28" t="s">
        <v>466</v>
      </c>
      <c r="D93" s="28" t="s">
        <v>467</v>
      </c>
      <c r="E93" s="28" t="s">
        <v>84</v>
      </c>
      <c r="F93" s="28" t="s">
        <v>62</v>
      </c>
      <c r="G93" s="28" t="s">
        <v>63</v>
      </c>
      <c r="H93" s="28" t="s">
        <v>468</v>
      </c>
      <c r="I93" s="28" t="s">
        <v>87</v>
      </c>
      <c r="J93" s="28" t="s">
        <v>66</v>
      </c>
      <c r="K93" s="28" t="s">
        <v>469</v>
      </c>
      <c r="L93" s="28" t="s">
        <v>68</v>
      </c>
      <c r="N93" s="28">
        <v>6</v>
      </c>
      <c r="O93" s="28" t="s">
        <v>90</v>
      </c>
      <c r="T93" s="22" t="s">
        <v>91</v>
      </c>
      <c r="U93" s="22" t="s">
        <v>91</v>
      </c>
      <c r="V93" s="38"/>
      <c r="X93" s="28" t="s">
        <v>92</v>
      </c>
      <c r="Y93" s="28">
        <v>3</v>
      </c>
      <c r="Z93" s="28">
        <v>3</v>
      </c>
      <c r="AA93" s="28">
        <v>7</v>
      </c>
      <c r="AB93" s="28">
        <v>7</v>
      </c>
      <c r="AE93" s="28" t="s">
        <v>92</v>
      </c>
      <c r="AF93" s="28" t="s">
        <v>470</v>
      </c>
      <c r="AG93" s="28" t="s">
        <v>471</v>
      </c>
      <c r="AJ93" s="28">
        <v>3</v>
      </c>
      <c r="AK93" s="28">
        <v>3</v>
      </c>
      <c r="AO93" s="48">
        <v>3.9833333333333329</v>
      </c>
      <c r="AP93" s="48">
        <f t="shared" si="11"/>
        <v>3.9833333333333329</v>
      </c>
      <c r="AR93" s="23" t="s">
        <v>75</v>
      </c>
      <c r="AS93" s="21" t="s">
        <v>75</v>
      </c>
      <c r="AW93" s="48">
        <v>3.1666666666666665</v>
      </c>
      <c r="AX93" s="48">
        <f t="shared" si="9"/>
        <v>3.1666666666666665</v>
      </c>
      <c r="AZ93" s="23" t="s">
        <v>76</v>
      </c>
      <c r="BA93" s="21" t="str">
        <f t="shared" si="10"/>
        <v>Log10TCID50/mL</v>
      </c>
      <c r="BC93" s="28" t="s">
        <v>99</v>
      </c>
      <c r="BD93" s="28" t="s">
        <v>472</v>
      </c>
      <c r="BE93" s="28" t="s">
        <v>473</v>
      </c>
      <c r="BF93" s="28" t="s">
        <v>474</v>
      </c>
    </row>
    <row r="94" spans="1:58" s="18" customFormat="1" x14ac:dyDescent="0.25">
      <c r="A94" s="18">
        <v>2023</v>
      </c>
      <c r="B94" s="18" t="s">
        <v>475</v>
      </c>
      <c r="C94" s="18" t="s">
        <v>476</v>
      </c>
      <c r="D94" s="18" t="s">
        <v>477</v>
      </c>
      <c r="E94" s="18" t="s">
        <v>84</v>
      </c>
      <c r="F94" s="18" t="s">
        <v>62</v>
      </c>
      <c r="G94" s="18" t="s">
        <v>63</v>
      </c>
      <c r="H94" s="18" t="s">
        <v>478</v>
      </c>
      <c r="I94" s="18" t="s">
        <v>87</v>
      </c>
      <c r="J94" s="18" t="s">
        <v>479</v>
      </c>
      <c r="K94" s="18" t="s">
        <v>192</v>
      </c>
      <c r="L94" s="18" t="s">
        <v>412</v>
      </c>
      <c r="N94" s="18">
        <v>9</v>
      </c>
      <c r="O94" s="18" t="s">
        <v>193</v>
      </c>
      <c r="S94" s="18">
        <v>7</v>
      </c>
      <c r="T94" s="26" t="s">
        <v>480</v>
      </c>
      <c r="U94" s="26" t="s">
        <v>481</v>
      </c>
      <c r="V94" s="26" t="s">
        <v>480</v>
      </c>
      <c r="X94" s="18">
        <v>1</v>
      </c>
      <c r="Y94" s="18">
        <v>2</v>
      </c>
      <c r="Z94" s="18">
        <v>2</v>
      </c>
      <c r="AA94" s="18">
        <v>7</v>
      </c>
      <c r="AB94" s="18">
        <v>7</v>
      </c>
      <c r="AE94" s="18">
        <v>2</v>
      </c>
      <c r="AF94" s="18" t="s">
        <v>482</v>
      </c>
      <c r="AG94" s="18" t="s">
        <v>483</v>
      </c>
      <c r="AJ94" s="18" t="s">
        <v>96</v>
      </c>
      <c r="AK94" s="18">
        <v>5</v>
      </c>
      <c r="AT94" s="18">
        <v>3.4</v>
      </c>
      <c r="AU94" s="18">
        <f>AT94</f>
        <v>3.4</v>
      </c>
      <c r="AZ94" s="19" t="s">
        <v>76</v>
      </c>
      <c r="BA94" s="18" t="str">
        <f t="shared" si="10"/>
        <v>Log10TCID50/mL</v>
      </c>
      <c r="BB94" s="18" t="s">
        <v>77</v>
      </c>
      <c r="BD94" s="18" t="s">
        <v>484</v>
      </c>
      <c r="BE94" s="18" t="s">
        <v>199</v>
      </c>
      <c r="BF94" s="18" t="s">
        <v>347</v>
      </c>
    </row>
    <row r="95" spans="1:58" s="20" customFormat="1" x14ac:dyDescent="0.25">
      <c r="A95" s="20">
        <v>2023</v>
      </c>
      <c r="B95" s="20" t="s">
        <v>475</v>
      </c>
      <c r="C95" s="20" t="s">
        <v>476</v>
      </c>
      <c r="D95" s="20" t="s">
        <v>477</v>
      </c>
      <c r="E95" s="20" t="s">
        <v>84</v>
      </c>
      <c r="F95" s="20" t="s">
        <v>62</v>
      </c>
      <c r="G95" s="20" t="s">
        <v>63</v>
      </c>
      <c r="H95" s="20" t="s">
        <v>478</v>
      </c>
      <c r="I95" s="20" t="s">
        <v>87</v>
      </c>
      <c r="J95" s="20" t="s">
        <v>479</v>
      </c>
      <c r="K95" s="20" t="s">
        <v>192</v>
      </c>
      <c r="L95" s="20" t="s">
        <v>425</v>
      </c>
      <c r="N95" s="20">
        <v>9</v>
      </c>
      <c r="O95" s="20" t="s">
        <v>193</v>
      </c>
      <c r="S95" s="20">
        <v>2</v>
      </c>
      <c r="T95" s="27"/>
      <c r="U95" s="27" t="s">
        <v>485</v>
      </c>
      <c r="V95" s="27" t="s">
        <v>480</v>
      </c>
      <c r="X95" s="20">
        <v>1</v>
      </c>
      <c r="Y95" s="20">
        <v>2</v>
      </c>
      <c r="Z95" s="20">
        <v>2</v>
      </c>
      <c r="AA95" s="20">
        <v>7</v>
      </c>
      <c r="AB95" s="20">
        <v>7</v>
      </c>
      <c r="AE95" s="20">
        <v>7</v>
      </c>
      <c r="AF95" s="20" t="s">
        <v>482</v>
      </c>
      <c r="AG95" s="20" t="s">
        <v>486</v>
      </c>
      <c r="AJ95" s="20" t="s">
        <v>96</v>
      </c>
      <c r="AK95" s="20" t="s">
        <v>117</v>
      </c>
      <c r="AT95" s="20" t="s">
        <v>117</v>
      </c>
      <c r="AU95" s="20" t="str">
        <f>AT95</f>
        <v>ND</v>
      </c>
      <c r="AZ95" s="25" t="s">
        <v>76</v>
      </c>
      <c r="BA95" s="20" t="str">
        <f t="shared" si="10"/>
        <v>Log10TCID50/mL</v>
      </c>
      <c r="BB95" s="20" t="s">
        <v>77</v>
      </c>
      <c r="BD95" s="20" t="s">
        <v>484</v>
      </c>
      <c r="BE95" s="20" t="s">
        <v>199</v>
      </c>
      <c r="BF95" s="20" t="s">
        <v>347</v>
      </c>
    </row>
    <row r="96" spans="1:58" s="13" customFormat="1" x14ac:dyDescent="0.25">
      <c r="A96" s="13">
        <v>2021</v>
      </c>
      <c r="B96" s="13" t="s">
        <v>487</v>
      </c>
      <c r="C96" s="13" t="s">
        <v>488</v>
      </c>
      <c r="D96" s="13" t="s">
        <v>489</v>
      </c>
      <c r="E96" s="13" t="s">
        <v>84</v>
      </c>
      <c r="F96" s="13" t="s">
        <v>62</v>
      </c>
      <c r="G96" s="13" t="s">
        <v>63</v>
      </c>
      <c r="H96" s="13" t="s">
        <v>490</v>
      </c>
      <c r="I96" s="13" t="s">
        <v>87</v>
      </c>
      <c r="J96" s="13" t="s">
        <v>491</v>
      </c>
      <c r="K96" s="13" t="s">
        <v>492</v>
      </c>
      <c r="L96" s="13" t="s">
        <v>68</v>
      </c>
      <c r="N96" s="13">
        <v>6</v>
      </c>
      <c r="O96" s="13" t="s">
        <v>493</v>
      </c>
      <c r="T96" s="14" t="s">
        <v>91</v>
      </c>
      <c r="X96" s="13" t="s">
        <v>117</v>
      </c>
      <c r="Y96" s="13">
        <v>1</v>
      </c>
      <c r="AA96" s="13">
        <v>7</v>
      </c>
      <c r="AE96" s="13" t="s">
        <v>117</v>
      </c>
      <c r="AF96" s="13" t="s">
        <v>494</v>
      </c>
      <c r="AG96" s="13" t="s">
        <v>117</v>
      </c>
      <c r="AJ96" s="13">
        <v>3</v>
      </c>
      <c r="AL96" s="13">
        <v>5.1100000000000003</v>
      </c>
      <c r="AM96" s="13">
        <f>AL96</f>
        <v>5.1100000000000003</v>
      </c>
      <c r="AO96" s="13">
        <v>5.44</v>
      </c>
      <c r="AP96" s="13">
        <f t="shared" ref="AP96:AP112" si="12">AO96</f>
        <v>5.44</v>
      </c>
      <c r="AR96" s="42" t="s">
        <v>97</v>
      </c>
      <c r="AS96" s="5" t="s">
        <v>75</v>
      </c>
      <c r="BB96" s="13" t="s">
        <v>77</v>
      </c>
      <c r="BC96" s="13" t="s">
        <v>99</v>
      </c>
      <c r="BD96" s="13" t="s">
        <v>495</v>
      </c>
      <c r="BE96" s="13" t="s">
        <v>199</v>
      </c>
    </row>
    <row r="97" spans="1:58" s="18" customFormat="1" x14ac:dyDescent="0.25">
      <c r="A97" s="18">
        <v>2022</v>
      </c>
      <c r="B97" s="18" t="s">
        <v>496</v>
      </c>
      <c r="C97" s="18" t="s">
        <v>497</v>
      </c>
      <c r="D97" s="18" t="s">
        <v>328</v>
      </c>
      <c r="E97" s="18" t="s">
        <v>84</v>
      </c>
      <c r="F97" s="18" t="s">
        <v>62</v>
      </c>
      <c r="G97" s="18" t="s">
        <v>85</v>
      </c>
      <c r="H97" s="18" t="s">
        <v>498</v>
      </c>
      <c r="I97" s="18" t="s">
        <v>87</v>
      </c>
      <c r="J97" s="18" t="s">
        <v>499</v>
      </c>
      <c r="K97" s="18" t="s">
        <v>232</v>
      </c>
      <c r="L97" s="18" t="s">
        <v>68</v>
      </c>
      <c r="M97" s="18" t="s">
        <v>500</v>
      </c>
      <c r="N97" s="18">
        <v>3</v>
      </c>
      <c r="O97" s="45" t="s">
        <v>90</v>
      </c>
      <c r="S97" s="18">
        <v>3</v>
      </c>
      <c r="T97" s="26" t="s">
        <v>106</v>
      </c>
      <c r="U97" s="26" t="s">
        <v>106</v>
      </c>
      <c r="V97" s="26"/>
      <c r="X97" s="18" t="s">
        <v>92</v>
      </c>
      <c r="Y97" s="18">
        <v>1</v>
      </c>
      <c r="Z97" s="18">
        <v>1</v>
      </c>
      <c r="AA97" s="18">
        <v>9</v>
      </c>
      <c r="AB97" s="18">
        <v>7</v>
      </c>
      <c r="AE97" s="18" t="s">
        <v>92</v>
      </c>
      <c r="AF97" s="18" t="s">
        <v>369</v>
      </c>
      <c r="AG97" s="18" t="s">
        <v>92</v>
      </c>
      <c r="AH97" s="18" t="s">
        <v>501</v>
      </c>
      <c r="AJ97" s="18">
        <v>9</v>
      </c>
      <c r="AK97" s="18">
        <v>3</v>
      </c>
      <c r="AO97" s="18">
        <v>8.19</v>
      </c>
      <c r="AP97" s="18">
        <f t="shared" si="12"/>
        <v>8.19</v>
      </c>
      <c r="AR97" s="19" t="s">
        <v>75</v>
      </c>
      <c r="AS97" s="18" t="str">
        <f t="shared" ref="AS97:AS112" si="13">AR97</f>
        <v>Log10 copies/mL</v>
      </c>
      <c r="AW97" s="18">
        <v>3.81</v>
      </c>
      <c r="AZ97" s="19" t="s">
        <v>502</v>
      </c>
      <c r="BC97" s="18" t="s">
        <v>99</v>
      </c>
      <c r="BD97" s="18" t="s">
        <v>503</v>
      </c>
      <c r="BE97" s="18" t="s">
        <v>504</v>
      </c>
      <c r="BF97" s="18" t="s">
        <v>505</v>
      </c>
    </row>
    <row r="98" spans="1:58" s="18" customFormat="1" x14ac:dyDescent="0.25">
      <c r="A98" s="18">
        <v>2022</v>
      </c>
      <c r="B98" s="18" t="s">
        <v>496</v>
      </c>
      <c r="C98" s="18" t="s">
        <v>497</v>
      </c>
      <c r="D98" s="18" t="s">
        <v>328</v>
      </c>
      <c r="E98" s="18" t="s">
        <v>84</v>
      </c>
      <c r="F98" s="18" t="s">
        <v>62</v>
      </c>
      <c r="G98" s="18" t="s">
        <v>85</v>
      </c>
      <c r="I98" s="18" t="s">
        <v>87</v>
      </c>
      <c r="J98" s="18" t="s">
        <v>499</v>
      </c>
      <c r="K98" s="18" t="s">
        <v>232</v>
      </c>
      <c r="L98" s="18" t="s">
        <v>184</v>
      </c>
      <c r="M98" s="18" t="s">
        <v>500</v>
      </c>
      <c r="N98" s="18">
        <v>3</v>
      </c>
      <c r="O98" s="18" t="s">
        <v>506</v>
      </c>
      <c r="T98" s="26" t="s">
        <v>320</v>
      </c>
      <c r="U98" s="26" t="s">
        <v>320</v>
      </c>
      <c r="V98" s="26"/>
      <c r="W98" s="18">
        <v>14</v>
      </c>
      <c r="X98" s="18" t="s">
        <v>92</v>
      </c>
      <c r="Y98" s="18" t="s">
        <v>117</v>
      </c>
      <c r="Z98" s="18" t="s">
        <v>117</v>
      </c>
      <c r="AA98" s="18" t="s">
        <v>117</v>
      </c>
      <c r="AB98" s="18" t="s">
        <v>117</v>
      </c>
      <c r="AE98" s="18" t="s">
        <v>92</v>
      </c>
      <c r="AF98" s="18" t="s">
        <v>369</v>
      </c>
      <c r="AG98" s="18" t="s">
        <v>92</v>
      </c>
      <c r="AH98" s="18" t="s">
        <v>501</v>
      </c>
      <c r="AI98" s="18" t="s">
        <v>507</v>
      </c>
      <c r="AJ98" s="18" t="s">
        <v>117</v>
      </c>
      <c r="AK98" s="18" t="s">
        <v>117</v>
      </c>
      <c r="AO98" s="18" t="s">
        <v>117</v>
      </c>
      <c r="AP98" s="18" t="str">
        <f t="shared" si="12"/>
        <v>ND</v>
      </c>
      <c r="AR98" s="19" t="s">
        <v>75</v>
      </c>
      <c r="AS98" s="18" t="str">
        <f t="shared" si="13"/>
        <v>Log10 copies/mL</v>
      </c>
      <c r="AW98" s="18" t="s">
        <v>117</v>
      </c>
      <c r="AZ98" s="19" t="s">
        <v>502</v>
      </c>
      <c r="BC98" s="18" t="s">
        <v>99</v>
      </c>
      <c r="BD98" s="18" t="s">
        <v>503</v>
      </c>
      <c r="BE98" s="18" t="s">
        <v>504</v>
      </c>
      <c r="BF98" s="18" t="s">
        <v>505</v>
      </c>
    </row>
    <row r="99" spans="1:58" s="18" customFormat="1" x14ac:dyDescent="0.25">
      <c r="A99" s="18">
        <v>2022</v>
      </c>
      <c r="B99" s="18" t="s">
        <v>496</v>
      </c>
      <c r="C99" s="18" t="s">
        <v>497</v>
      </c>
      <c r="D99" s="18" t="s">
        <v>328</v>
      </c>
      <c r="E99" s="18" t="s">
        <v>84</v>
      </c>
      <c r="F99" s="18" t="s">
        <v>62</v>
      </c>
      <c r="G99" s="18" t="s">
        <v>85</v>
      </c>
      <c r="H99" s="18" t="s">
        <v>508</v>
      </c>
      <c r="I99" s="18" t="s">
        <v>65</v>
      </c>
      <c r="J99" s="18" t="s">
        <v>499</v>
      </c>
      <c r="K99" s="18" t="s">
        <v>232</v>
      </c>
      <c r="L99" s="18" t="s">
        <v>68</v>
      </c>
      <c r="M99" s="18" t="s">
        <v>509</v>
      </c>
      <c r="N99" s="18">
        <v>3</v>
      </c>
      <c r="O99" s="31" t="s">
        <v>90</v>
      </c>
      <c r="S99" s="18">
        <v>2</v>
      </c>
      <c r="T99" s="26" t="s">
        <v>106</v>
      </c>
      <c r="U99" s="26" t="s">
        <v>106</v>
      </c>
      <c r="V99" s="26"/>
      <c r="X99" s="18" t="s">
        <v>92</v>
      </c>
      <c r="Y99" s="18">
        <v>1</v>
      </c>
      <c r="Z99" s="18">
        <v>1</v>
      </c>
      <c r="AA99" s="18">
        <v>13</v>
      </c>
      <c r="AB99" s="18">
        <v>7</v>
      </c>
      <c r="AE99" s="18" t="s">
        <v>92</v>
      </c>
      <c r="AF99" s="18" t="s">
        <v>369</v>
      </c>
      <c r="AG99" s="18" t="s">
        <v>510</v>
      </c>
      <c r="AH99" s="18" t="s">
        <v>501</v>
      </c>
      <c r="AJ99" s="18">
        <v>1</v>
      </c>
      <c r="AK99" s="18">
        <v>1</v>
      </c>
      <c r="AO99" s="41">
        <v>7.7333333333333343</v>
      </c>
      <c r="AP99" s="41">
        <f t="shared" si="12"/>
        <v>7.7333333333333343</v>
      </c>
      <c r="AR99" s="19" t="s">
        <v>75</v>
      </c>
      <c r="AS99" s="18" t="str">
        <f t="shared" si="13"/>
        <v>Log10 copies/mL</v>
      </c>
      <c r="AW99" s="18">
        <v>2.6799999999999997</v>
      </c>
      <c r="AZ99" s="19" t="s">
        <v>502</v>
      </c>
      <c r="BC99" s="18" t="s">
        <v>99</v>
      </c>
      <c r="BD99" s="18" t="s">
        <v>503</v>
      </c>
      <c r="BE99" s="18" t="s">
        <v>504</v>
      </c>
      <c r="BF99" s="18" t="s">
        <v>505</v>
      </c>
    </row>
    <row r="100" spans="1:58" s="18" customFormat="1" x14ac:dyDescent="0.25">
      <c r="A100" s="18">
        <v>2022</v>
      </c>
      <c r="B100" s="18" t="s">
        <v>496</v>
      </c>
      <c r="C100" s="18" t="s">
        <v>497</v>
      </c>
      <c r="D100" s="18" t="s">
        <v>328</v>
      </c>
      <c r="E100" s="18" t="s">
        <v>84</v>
      </c>
      <c r="F100" s="18" t="s">
        <v>62</v>
      </c>
      <c r="G100" s="18" t="s">
        <v>85</v>
      </c>
      <c r="I100" s="18" t="s">
        <v>65</v>
      </c>
      <c r="J100" s="18" t="s">
        <v>499</v>
      </c>
      <c r="K100" s="18" t="s">
        <v>232</v>
      </c>
      <c r="L100" s="18" t="s">
        <v>103</v>
      </c>
      <c r="M100" s="18" t="s">
        <v>509</v>
      </c>
      <c r="N100" s="18">
        <v>3</v>
      </c>
      <c r="O100" s="18" t="s">
        <v>104</v>
      </c>
      <c r="T100" s="26" t="s">
        <v>106</v>
      </c>
      <c r="U100" s="26" t="s">
        <v>320</v>
      </c>
      <c r="V100" s="26"/>
      <c r="W100" s="18">
        <v>14</v>
      </c>
      <c r="X100" s="18" t="s">
        <v>92</v>
      </c>
      <c r="Y100" s="18">
        <v>1</v>
      </c>
      <c r="Z100" s="18" t="s">
        <v>117</v>
      </c>
      <c r="AA100" s="18">
        <v>3</v>
      </c>
      <c r="AB100" s="18" t="s">
        <v>117</v>
      </c>
      <c r="AE100" s="18" t="s">
        <v>92</v>
      </c>
      <c r="AF100" s="18" t="s">
        <v>369</v>
      </c>
      <c r="AG100" s="18" t="s">
        <v>92</v>
      </c>
      <c r="AH100" s="18" t="s">
        <v>501</v>
      </c>
      <c r="AI100" s="18" t="s">
        <v>511</v>
      </c>
      <c r="AJ100" s="18">
        <v>1</v>
      </c>
      <c r="AK100" s="18" t="s">
        <v>117</v>
      </c>
      <c r="AO100" s="18">
        <v>4</v>
      </c>
      <c r="AP100" s="18">
        <f t="shared" si="12"/>
        <v>4</v>
      </c>
      <c r="AR100" s="19" t="s">
        <v>75</v>
      </c>
      <c r="AS100" s="18" t="str">
        <f t="shared" si="13"/>
        <v>Log10 copies/mL</v>
      </c>
      <c r="AW100" s="18" t="s">
        <v>117</v>
      </c>
      <c r="AZ100" s="19" t="s">
        <v>502</v>
      </c>
      <c r="BC100" s="18" t="s">
        <v>99</v>
      </c>
      <c r="BD100" s="18" t="s">
        <v>503</v>
      </c>
      <c r="BE100" s="18" t="s">
        <v>504</v>
      </c>
      <c r="BF100" s="18" t="s">
        <v>505</v>
      </c>
    </row>
    <row r="101" spans="1:58" s="18" customFormat="1" x14ac:dyDescent="0.25">
      <c r="A101" s="18">
        <v>2022</v>
      </c>
      <c r="B101" s="18" t="s">
        <v>496</v>
      </c>
      <c r="C101" s="18" t="s">
        <v>497</v>
      </c>
      <c r="D101" s="18" t="s">
        <v>328</v>
      </c>
      <c r="E101" s="18" t="s">
        <v>84</v>
      </c>
      <c r="F101" s="18" t="s">
        <v>62</v>
      </c>
      <c r="G101" s="18" t="s">
        <v>85</v>
      </c>
      <c r="H101" s="18" t="s">
        <v>508</v>
      </c>
      <c r="I101" s="18" t="s">
        <v>65</v>
      </c>
      <c r="J101" s="18" t="s">
        <v>499</v>
      </c>
      <c r="K101" s="18" t="s">
        <v>232</v>
      </c>
      <c r="L101" s="18" t="s">
        <v>68</v>
      </c>
      <c r="M101" s="18" t="s">
        <v>512</v>
      </c>
      <c r="N101" s="18">
        <v>3</v>
      </c>
      <c r="O101" s="31" t="s">
        <v>90</v>
      </c>
      <c r="S101" s="18">
        <v>3</v>
      </c>
      <c r="T101" s="26" t="s">
        <v>106</v>
      </c>
      <c r="U101" s="26" t="s">
        <v>106</v>
      </c>
      <c r="V101" s="26"/>
      <c r="X101" s="18" t="s">
        <v>92</v>
      </c>
      <c r="Y101" s="18">
        <v>1</v>
      </c>
      <c r="Z101" s="18">
        <v>1</v>
      </c>
      <c r="AA101" s="18">
        <v>9</v>
      </c>
      <c r="AB101" s="18">
        <v>7</v>
      </c>
      <c r="AE101" s="18" t="s">
        <v>92</v>
      </c>
      <c r="AF101" s="18" t="s">
        <v>369</v>
      </c>
      <c r="AG101" s="18" t="s">
        <v>92</v>
      </c>
      <c r="AH101" s="18" t="s">
        <v>501</v>
      </c>
      <c r="AJ101" s="18">
        <v>1</v>
      </c>
      <c r="AK101" s="18">
        <v>1</v>
      </c>
      <c r="AO101" s="41">
        <v>7.8666666666666671</v>
      </c>
      <c r="AP101" s="41">
        <f t="shared" si="12"/>
        <v>7.8666666666666671</v>
      </c>
      <c r="AR101" s="19" t="s">
        <v>75</v>
      </c>
      <c r="AS101" s="18" t="str">
        <f t="shared" si="13"/>
        <v>Log10 copies/mL</v>
      </c>
      <c r="AW101" s="41">
        <v>3.0666666666666664</v>
      </c>
      <c r="AZ101" s="19" t="s">
        <v>502</v>
      </c>
      <c r="BC101" s="18" t="s">
        <v>99</v>
      </c>
      <c r="BD101" s="18" t="s">
        <v>503</v>
      </c>
      <c r="BE101" s="18" t="s">
        <v>504</v>
      </c>
      <c r="BF101" s="18" t="s">
        <v>505</v>
      </c>
    </row>
    <row r="102" spans="1:58" s="18" customFormat="1" x14ac:dyDescent="0.25">
      <c r="A102" s="18">
        <v>2022</v>
      </c>
      <c r="B102" s="18" t="s">
        <v>496</v>
      </c>
      <c r="C102" s="18" t="s">
        <v>497</v>
      </c>
      <c r="D102" s="18" t="s">
        <v>328</v>
      </c>
      <c r="E102" s="18" t="s">
        <v>84</v>
      </c>
      <c r="F102" s="18" t="s">
        <v>62</v>
      </c>
      <c r="G102" s="18" t="s">
        <v>85</v>
      </c>
      <c r="I102" s="18" t="s">
        <v>65</v>
      </c>
      <c r="J102" s="18" t="s">
        <v>499</v>
      </c>
      <c r="K102" s="18" t="s">
        <v>232</v>
      </c>
      <c r="L102" s="18" t="s">
        <v>184</v>
      </c>
      <c r="M102" s="18" t="s">
        <v>512</v>
      </c>
      <c r="N102" s="18">
        <v>3</v>
      </c>
      <c r="O102" s="18" t="s">
        <v>506</v>
      </c>
      <c r="T102" s="26" t="s">
        <v>320</v>
      </c>
      <c r="U102" s="26" t="s">
        <v>320</v>
      </c>
      <c r="V102" s="26"/>
      <c r="W102" s="18">
        <v>14</v>
      </c>
      <c r="X102" s="18" t="s">
        <v>92</v>
      </c>
      <c r="Y102" s="18" t="s">
        <v>117</v>
      </c>
      <c r="Z102" s="18" t="s">
        <v>117</v>
      </c>
      <c r="AA102" s="18" t="s">
        <v>117</v>
      </c>
      <c r="AB102" s="18" t="s">
        <v>117</v>
      </c>
      <c r="AE102" s="18" t="s">
        <v>92</v>
      </c>
      <c r="AF102" s="18" t="s">
        <v>369</v>
      </c>
      <c r="AG102" s="18" t="s">
        <v>92</v>
      </c>
      <c r="AH102" s="18" t="s">
        <v>501</v>
      </c>
      <c r="AI102" s="18" t="s">
        <v>507</v>
      </c>
      <c r="AJ102" s="18" t="s">
        <v>117</v>
      </c>
      <c r="AK102" s="18" t="s">
        <v>117</v>
      </c>
      <c r="AO102" s="18" t="s">
        <v>117</v>
      </c>
      <c r="AP102" s="18" t="str">
        <f t="shared" si="12"/>
        <v>ND</v>
      </c>
      <c r="AR102" s="19" t="s">
        <v>75</v>
      </c>
      <c r="AS102" s="18" t="str">
        <f t="shared" si="13"/>
        <v>Log10 copies/mL</v>
      </c>
      <c r="AW102" s="18" t="s">
        <v>117</v>
      </c>
      <c r="AZ102" s="19" t="s">
        <v>502</v>
      </c>
      <c r="BC102" s="18" t="s">
        <v>99</v>
      </c>
      <c r="BD102" s="18" t="s">
        <v>503</v>
      </c>
      <c r="BE102" s="18" t="s">
        <v>504</v>
      </c>
      <c r="BF102" s="18" t="s">
        <v>505</v>
      </c>
    </row>
    <row r="103" spans="1:58" s="18" customFormat="1" x14ac:dyDescent="0.25">
      <c r="A103" s="18">
        <v>2022</v>
      </c>
      <c r="B103" s="18" t="s">
        <v>496</v>
      </c>
      <c r="C103" s="18" t="s">
        <v>497</v>
      </c>
      <c r="D103" s="18" t="s">
        <v>328</v>
      </c>
      <c r="E103" s="18" t="s">
        <v>84</v>
      </c>
      <c r="F103" s="18" t="s">
        <v>62</v>
      </c>
      <c r="G103" s="18" t="s">
        <v>85</v>
      </c>
      <c r="H103" s="18" t="s">
        <v>513</v>
      </c>
      <c r="I103" s="18" t="s">
        <v>253</v>
      </c>
      <c r="J103" s="18" t="s">
        <v>499</v>
      </c>
      <c r="K103" s="18" t="s">
        <v>232</v>
      </c>
      <c r="L103" s="18" t="s">
        <v>68</v>
      </c>
      <c r="M103" s="18" t="s">
        <v>514</v>
      </c>
      <c r="N103" s="18">
        <v>3</v>
      </c>
      <c r="O103" s="31" t="s">
        <v>90</v>
      </c>
      <c r="S103" s="18">
        <v>3</v>
      </c>
      <c r="T103" s="26" t="s">
        <v>106</v>
      </c>
      <c r="U103" s="26" t="s">
        <v>515</v>
      </c>
      <c r="V103" s="26"/>
      <c r="X103" s="18" t="s">
        <v>92</v>
      </c>
      <c r="Y103" s="18">
        <v>1</v>
      </c>
      <c r="Z103" s="18">
        <v>1</v>
      </c>
      <c r="AA103" s="18">
        <v>13</v>
      </c>
      <c r="AB103" s="18">
        <v>1</v>
      </c>
      <c r="AE103" s="18" t="s">
        <v>92</v>
      </c>
      <c r="AF103" s="18" t="s">
        <v>369</v>
      </c>
      <c r="AG103" s="18" t="s">
        <v>516</v>
      </c>
      <c r="AH103" s="18" t="s">
        <v>501</v>
      </c>
      <c r="AJ103" s="18">
        <v>1</v>
      </c>
      <c r="AK103" s="18">
        <v>1</v>
      </c>
      <c r="AO103" s="41">
        <v>4.1333333333333337</v>
      </c>
      <c r="AP103" s="41">
        <f t="shared" si="12"/>
        <v>4.1333333333333337</v>
      </c>
      <c r="AR103" s="19" t="s">
        <v>75</v>
      </c>
      <c r="AS103" s="18" t="str">
        <f t="shared" si="13"/>
        <v>Log10 copies/mL</v>
      </c>
      <c r="AW103" s="41">
        <v>1.2866666666666668</v>
      </c>
      <c r="AZ103" s="19" t="s">
        <v>502</v>
      </c>
      <c r="BC103" s="18" t="s">
        <v>99</v>
      </c>
      <c r="BD103" s="18" t="s">
        <v>503</v>
      </c>
      <c r="BE103" s="18" t="s">
        <v>504</v>
      </c>
      <c r="BF103" s="18" t="s">
        <v>505</v>
      </c>
    </row>
    <row r="104" spans="1:58" s="18" customFormat="1" x14ac:dyDescent="0.25">
      <c r="A104" s="18">
        <v>2022</v>
      </c>
      <c r="B104" s="18" t="s">
        <v>496</v>
      </c>
      <c r="C104" s="18" t="s">
        <v>497</v>
      </c>
      <c r="D104" s="18" t="s">
        <v>328</v>
      </c>
      <c r="E104" s="18" t="s">
        <v>84</v>
      </c>
      <c r="F104" s="18" t="s">
        <v>62</v>
      </c>
      <c r="G104" s="18" t="s">
        <v>85</v>
      </c>
      <c r="I104" s="18" t="s">
        <v>253</v>
      </c>
      <c r="J104" s="18" t="s">
        <v>499</v>
      </c>
      <c r="K104" s="18" t="s">
        <v>232</v>
      </c>
      <c r="L104" s="18" t="s">
        <v>103</v>
      </c>
      <c r="M104" s="18" t="s">
        <v>514</v>
      </c>
      <c r="N104" s="18">
        <v>3</v>
      </c>
      <c r="O104" s="18" t="s">
        <v>104</v>
      </c>
      <c r="T104" s="26" t="s">
        <v>320</v>
      </c>
      <c r="U104" s="26" t="s">
        <v>320</v>
      </c>
      <c r="V104" s="26"/>
      <c r="W104" s="18">
        <v>14</v>
      </c>
      <c r="X104" s="18" t="s">
        <v>92</v>
      </c>
      <c r="Y104" s="18" t="s">
        <v>117</v>
      </c>
      <c r="Z104" s="18" t="s">
        <v>117</v>
      </c>
      <c r="AA104" s="18" t="s">
        <v>117</v>
      </c>
      <c r="AB104" s="18" t="s">
        <v>117</v>
      </c>
      <c r="AE104" s="18" t="s">
        <v>92</v>
      </c>
      <c r="AF104" s="18" t="s">
        <v>369</v>
      </c>
      <c r="AG104" s="18" t="s">
        <v>92</v>
      </c>
      <c r="AH104" s="18" t="s">
        <v>501</v>
      </c>
      <c r="AI104" s="18" t="s">
        <v>511</v>
      </c>
      <c r="AJ104" s="18" t="s">
        <v>117</v>
      </c>
      <c r="AK104" s="18" t="s">
        <v>117</v>
      </c>
      <c r="AO104" s="18" t="s">
        <v>117</v>
      </c>
      <c r="AP104" s="18" t="str">
        <f t="shared" si="12"/>
        <v>ND</v>
      </c>
      <c r="AR104" s="19" t="s">
        <v>75</v>
      </c>
      <c r="AS104" s="18" t="str">
        <f t="shared" si="13"/>
        <v>Log10 copies/mL</v>
      </c>
      <c r="AW104" s="18" t="s">
        <v>117</v>
      </c>
      <c r="AZ104" s="19" t="s">
        <v>502</v>
      </c>
      <c r="BC104" s="18" t="s">
        <v>99</v>
      </c>
      <c r="BD104" s="18" t="s">
        <v>503</v>
      </c>
      <c r="BE104" s="18" t="s">
        <v>504</v>
      </c>
      <c r="BF104" s="18" t="s">
        <v>505</v>
      </c>
    </row>
    <row r="105" spans="1:58" s="18" customFormat="1" x14ac:dyDescent="0.25">
      <c r="A105" s="18">
        <v>2022</v>
      </c>
      <c r="B105" s="18" t="s">
        <v>496</v>
      </c>
      <c r="C105" s="18" t="s">
        <v>497</v>
      </c>
      <c r="D105" s="18" t="s">
        <v>328</v>
      </c>
      <c r="E105" s="18" t="s">
        <v>84</v>
      </c>
      <c r="F105" s="18" t="s">
        <v>62</v>
      </c>
      <c r="G105" s="18" t="s">
        <v>85</v>
      </c>
      <c r="H105" s="18" t="s">
        <v>513</v>
      </c>
      <c r="I105" s="18" t="s">
        <v>253</v>
      </c>
      <c r="J105" s="18" t="s">
        <v>499</v>
      </c>
      <c r="K105" s="18" t="s">
        <v>232</v>
      </c>
      <c r="L105" s="18" t="s">
        <v>68</v>
      </c>
      <c r="M105" s="18" t="s">
        <v>517</v>
      </c>
      <c r="N105" s="18">
        <v>3</v>
      </c>
      <c r="O105" s="31" t="s">
        <v>90</v>
      </c>
      <c r="S105" s="18">
        <v>3</v>
      </c>
      <c r="T105" s="26" t="s">
        <v>106</v>
      </c>
      <c r="U105" s="26" t="s">
        <v>515</v>
      </c>
      <c r="V105" s="26"/>
      <c r="X105" s="18" t="s">
        <v>92</v>
      </c>
      <c r="Y105" s="18">
        <v>1</v>
      </c>
      <c r="Z105" s="18">
        <v>1</v>
      </c>
      <c r="AA105" s="18">
        <v>5</v>
      </c>
      <c r="AB105" s="18">
        <v>1</v>
      </c>
      <c r="AE105" s="18" t="s">
        <v>92</v>
      </c>
      <c r="AF105" s="18" t="s">
        <v>369</v>
      </c>
      <c r="AG105" s="18" t="s">
        <v>92</v>
      </c>
      <c r="AH105" s="18" t="s">
        <v>501</v>
      </c>
      <c r="AJ105" s="18">
        <v>1</v>
      </c>
      <c r="AK105" s="18">
        <v>1</v>
      </c>
      <c r="AO105" s="41">
        <v>3.956666666666667</v>
      </c>
      <c r="AP105" s="41">
        <f t="shared" si="12"/>
        <v>3.956666666666667</v>
      </c>
      <c r="AR105" s="19" t="s">
        <v>75</v>
      </c>
      <c r="AS105" s="18" t="str">
        <f t="shared" si="13"/>
        <v>Log10 copies/mL</v>
      </c>
      <c r="AW105" s="18" t="s">
        <v>117</v>
      </c>
      <c r="AZ105" s="19" t="s">
        <v>502</v>
      </c>
      <c r="BC105" s="18" t="s">
        <v>99</v>
      </c>
      <c r="BD105" s="18" t="s">
        <v>503</v>
      </c>
      <c r="BE105" s="18" t="s">
        <v>504</v>
      </c>
      <c r="BF105" s="18" t="s">
        <v>505</v>
      </c>
    </row>
    <row r="106" spans="1:58" s="18" customFormat="1" x14ac:dyDescent="0.25">
      <c r="A106" s="18">
        <v>2022</v>
      </c>
      <c r="B106" s="18" t="s">
        <v>496</v>
      </c>
      <c r="C106" s="18" t="s">
        <v>497</v>
      </c>
      <c r="D106" s="18" t="s">
        <v>328</v>
      </c>
      <c r="E106" s="18" t="s">
        <v>84</v>
      </c>
      <c r="F106" s="18" t="s">
        <v>62</v>
      </c>
      <c r="G106" s="18" t="s">
        <v>85</v>
      </c>
      <c r="I106" s="18" t="s">
        <v>253</v>
      </c>
      <c r="J106" s="18" t="s">
        <v>499</v>
      </c>
      <c r="K106" s="18" t="s">
        <v>232</v>
      </c>
      <c r="L106" s="18" t="s">
        <v>184</v>
      </c>
      <c r="M106" s="18" t="s">
        <v>517</v>
      </c>
      <c r="N106" s="18">
        <v>3</v>
      </c>
      <c r="O106" s="18" t="s">
        <v>506</v>
      </c>
      <c r="T106" s="26" t="s">
        <v>320</v>
      </c>
      <c r="U106" s="26" t="s">
        <v>320</v>
      </c>
      <c r="V106" s="26"/>
      <c r="W106" s="18">
        <v>14</v>
      </c>
      <c r="X106" s="18" t="s">
        <v>92</v>
      </c>
      <c r="Y106" s="18" t="s">
        <v>117</v>
      </c>
      <c r="Z106" s="18" t="s">
        <v>117</v>
      </c>
      <c r="AA106" s="18" t="s">
        <v>117</v>
      </c>
      <c r="AB106" s="18" t="s">
        <v>117</v>
      </c>
      <c r="AE106" s="18" t="s">
        <v>92</v>
      </c>
      <c r="AF106" s="18" t="s">
        <v>369</v>
      </c>
      <c r="AG106" s="18" t="s">
        <v>92</v>
      </c>
      <c r="AH106" s="18" t="s">
        <v>501</v>
      </c>
      <c r="AI106" s="18" t="s">
        <v>507</v>
      </c>
      <c r="AJ106" s="18" t="s">
        <v>117</v>
      </c>
      <c r="AK106" s="18" t="s">
        <v>117</v>
      </c>
      <c r="AO106" s="18" t="s">
        <v>117</v>
      </c>
      <c r="AP106" s="18" t="str">
        <f t="shared" si="12"/>
        <v>ND</v>
      </c>
      <c r="AR106" s="19" t="s">
        <v>75</v>
      </c>
      <c r="AS106" s="18" t="str">
        <f t="shared" si="13"/>
        <v>Log10 copies/mL</v>
      </c>
      <c r="AW106" s="18" t="s">
        <v>117</v>
      </c>
      <c r="AZ106" s="19" t="s">
        <v>502</v>
      </c>
      <c r="BC106" s="18" t="s">
        <v>99</v>
      </c>
      <c r="BD106" s="18" t="s">
        <v>503</v>
      </c>
      <c r="BE106" s="18" t="s">
        <v>504</v>
      </c>
      <c r="BF106" s="18" t="s">
        <v>505</v>
      </c>
    </row>
    <row r="107" spans="1:58" s="18" customFormat="1" x14ac:dyDescent="0.25">
      <c r="A107" s="18">
        <v>2022</v>
      </c>
      <c r="B107" s="18" t="s">
        <v>496</v>
      </c>
      <c r="C107" s="18" t="s">
        <v>497</v>
      </c>
      <c r="D107" s="18" t="s">
        <v>328</v>
      </c>
      <c r="E107" s="18" t="s">
        <v>84</v>
      </c>
      <c r="F107" s="18" t="s">
        <v>62</v>
      </c>
      <c r="G107" s="18" t="s">
        <v>85</v>
      </c>
      <c r="H107" s="18" t="s">
        <v>518</v>
      </c>
      <c r="I107" s="18" t="s">
        <v>182</v>
      </c>
      <c r="J107" s="18" t="s">
        <v>499</v>
      </c>
      <c r="K107" s="18" t="s">
        <v>232</v>
      </c>
      <c r="L107" s="18" t="s">
        <v>68</v>
      </c>
      <c r="M107" s="18" t="s">
        <v>519</v>
      </c>
      <c r="N107" s="18">
        <v>3</v>
      </c>
      <c r="O107" s="31" t="s">
        <v>90</v>
      </c>
      <c r="S107" s="18">
        <v>3</v>
      </c>
      <c r="T107" s="26" t="s">
        <v>106</v>
      </c>
      <c r="U107" s="26" t="s">
        <v>106</v>
      </c>
      <c r="V107" s="26"/>
      <c r="X107" s="18" t="s">
        <v>92</v>
      </c>
      <c r="Y107" s="18">
        <v>1</v>
      </c>
      <c r="Z107" s="18">
        <v>1</v>
      </c>
      <c r="AA107" s="18">
        <v>13</v>
      </c>
      <c r="AB107" s="18">
        <v>5</v>
      </c>
      <c r="AE107" s="18" t="s">
        <v>92</v>
      </c>
      <c r="AF107" s="18" t="s">
        <v>369</v>
      </c>
      <c r="AG107" s="18" t="s">
        <v>520</v>
      </c>
      <c r="AH107" s="18" t="s">
        <v>501</v>
      </c>
      <c r="AJ107" s="18">
        <v>3</v>
      </c>
      <c r="AK107" s="18">
        <v>1</v>
      </c>
      <c r="AO107" s="18">
        <v>9.1</v>
      </c>
      <c r="AP107" s="18">
        <f t="shared" si="12"/>
        <v>9.1</v>
      </c>
      <c r="AR107" s="19" t="s">
        <v>75</v>
      </c>
      <c r="AS107" s="18" t="str">
        <f t="shared" si="13"/>
        <v>Log10 copies/mL</v>
      </c>
      <c r="AW107" s="41">
        <v>5.0333333333333341</v>
      </c>
      <c r="AZ107" s="19" t="s">
        <v>502</v>
      </c>
      <c r="BC107" s="18" t="s">
        <v>99</v>
      </c>
      <c r="BD107" s="18" t="s">
        <v>503</v>
      </c>
      <c r="BE107" s="18" t="s">
        <v>504</v>
      </c>
      <c r="BF107" s="18" t="s">
        <v>505</v>
      </c>
    </row>
    <row r="108" spans="1:58" s="18" customFormat="1" x14ac:dyDescent="0.25">
      <c r="A108" s="18">
        <v>2022</v>
      </c>
      <c r="B108" s="18" t="s">
        <v>496</v>
      </c>
      <c r="C108" s="18" t="s">
        <v>497</v>
      </c>
      <c r="D108" s="18" t="s">
        <v>328</v>
      </c>
      <c r="E108" s="18" t="s">
        <v>84</v>
      </c>
      <c r="F108" s="18" t="s">
        <v>62</v>
      </c>
      <c r="G108" s="18" t="s">
        <v>85</v>
      </c>
      <c r="I108" s="18" t="s">
        <v>182</v>
      </c>
      <c r="J108" s="18" t="s">
        <v>499</v>
      </c>
      <c r="K108" s="18" t="s">
        <v>232</v>
      </c>
      <c r="L108" s="18" t="s">
        <v>103</v>
      </c>
      <c r="M108" s="18" t="s">
        <v>519</v>
      </c>
      <c r="N108" s="18">
        <v>3</v>
      </c>
      <c r="O108" s="18" t="s">
        <v>104</v>
      </c>
      <c r="T108" s="26" t="s">
        <v>106</v>
      </c>
      <c r="U108" s="26" t="s">
        <v>106</v>
      </c>
      <c r="V108" s="26"/>
      <c r="W108" s="18">
        <v>14</v>
      </c>
      <c r="X108" s="18" t="s">
        <v>92</v>
      </c>
      <c r="Y108" s="18">
        <v>1</v>
      </c>
      <c r="Z108" s="18">
        <v>1</v>
      </c>
      <c r="AA108" s="18">
        <v>13</v>
      </c>
      <c r="AB108" s="18">
        <v>9</v>
      </c>
      <c r="AE108" s="18" t="s">
        <v>92</v>
      </c>
      <c r="AF108" s="18" t="s">
        <v>369</v>
      </c>
      <c r="AG108" s="18" t="s">
        <v>92</v>
      </c>
      <c r="AH108" s="18" t="s">
        <v>501</v>
      </c>
      <c r="AI108" s="18" t="s">
        <v>511</v>
      </c>
      <c r="AJ108" s="18">
        <v>7</v>
      </c>
      <c r="AK108" s="18">
        <v>7</v>
      </c>
      <c r="AO108" s="18">
        <v>9</v>
      </c>
      <c r="AP108" s="18">
        <f t="shared" si="12"/>
        <v>9</v>
      </c>
      <c r="AR108" s="19" t="s">
        <v>75</v>
      </c>
      <c r="AS108" s="18" t="str">
        <f t="shared" si="13"/>
        <v>Log10 copies/mL</v>
      </c>
      <c r="AW108" s="41">
        <v>5.833333333333333</v>
      </c>
      <c r="AZ108" s="19" t="s">
        <v>502</v>
      </c>
      <c r="BC108" s="18" t="s">
        <v>99</v>
      </c>
      <c r="BD108" s="18" t="s">
        <v>503</v>
      </c>
      <c r="BE108" s="18" t="s">
        <v>504</v>
      </c>
      <c r="BF108" s="18" t="s">
        <v>505</v>
      </c>
    </row>
    <row r="109" spans="1:58" s="18" customFormat="1" x14ac:dyDescent="0.25">
      <c r="A109" s="18">
        <v>2022</v>
      </c>
      <c r="B109" s="18" t="s">
        <v>496</v>
      </c>
      <c r="C109" s="18" t="s">
        <v>497</v>
      </c>
      <c r="D109" s="18" t="s">
        <v>328</v>
      </c>
      <c r="E109" s="18" t="s">
        <v>84</v>
      </c>
      <c r="F109" s="18" t="s">
        <v>62</v>
      </c>
      <c r="G109" s="18" t="s">
        <v>85</v>
      </c>
      <c r="H109" s="18" t="s">
        <v>518</v>
      </c>
      <c r="I109" s="18" t="s">
        <v>182</v>
      </c>
      <c r="J109" s="18" t="s">
        <v>499</v>
      </c>
      <c r="K109" s="18" t="s">
        <v>232</v>
      </c>
      <c r="L109" s="18" t="s">
        <v>68</v>
      </c>
      <c r="M109" s="18" t="s">
        <v>521</v>
      </c>
      <c r="N109" s="18">
        <v>3</v>
      </c>
      <c r="O109" s="31" t="s">
        <v>90</v>
      </c>
      <c r="S109" s="18">
        <v>3</v>
      </c>
      <c r="T109" s="26" t="s">
        <v>106</v>
      </c>
      <c r="U109" s="26" t="s">
        <v>106</v>
      </c>
      <c r="V109" s="26"/>
      <c r="X109" s="18" t="s">
        <v>92</v>
      </c>
      <c r="Y109" s="18">
        <v>1</v>
      </c>
      <c r="Z109" s="18">
        <v>1</v>
      </c>
      <c r="AA109" s="18">
        <v>11</v>
      </c>
      <c r="AB109" s="18">
        <v>5</v>
      </c>
      <c r="AE109" s="18" t="s">
        <v>92</v>
      </c>
      <c r="AF109" s="18" t="s">
        <v>369</v>
      </c>
      <c r="AG109" s="18" t="s">
        <v>92</v>
      </c>
      <c r="AH109" s="18" t="s">
        <v>501</v>
      </c>
      <c r="AJ109" s="18">
        <v>3</v>
      </c>
      <c r="AK109" s="18">
        <v>1</v>
      </c>
      <c r="AO109" s="18">
        <v>8.7900000000000009</v>
      </c>
      <c r="AP109" s="18">
        <f t="shared" si="12"/>
        <v>8.7900000000000009</v>
      </c>
      <c r="AR109" s="19" t="s">
        <v>75</v>
      </c>
      <c r="AS109" s="18" t="str">
        <f t="shared" si="13"/>
        <v>Log10 copies/mL</v>
      </c>
      <c r="AW109" s="18">
        <v>5</v>
      </c>
      <c r="AZ109" s="19" t="s">
        <v>502</v>
      </c>
      <c r="BC109" s="18" t="s">
        <v>99</v>
      </c>
      <c r="BD109" s="18" t="s">
        <v>503</v>
      </c>
      <c r="BE109" s="18" t="s">
        <v>504</v>
      </c>
      <c r="BF109" s="18" t="s">
        <v>505</v>
      </c>
    </row>
    <row r="110" spans="1:58" s="18" customFormat="1" x14ac:dyDescent="0.25">
      <c r="A110" s="18">
        <v>2022</v>
      </c>
      <c r="B110" s="18" t="s">
        <v>496</v>
      </c>
      <c r="C110" s="18" t="s">
        <v>497</v>
      </c>
      <c r="D110" s="18" t="s">
        <v>328</v>
      </c>
      <c r="E110" s="18" t="s">
        <v>84</v>
      </c>
      <c r="F110" s="18" t="s">
        <v>62</v>
      </c>
      <c r="G110" s="18" t="s">
        <v>85</v>
      </c>
      <c r="I110" s="18" t="s">
        <v>182</v>
      </c>
      <c r="J110" s="18" t="s">
        <v>499</v>
      </c>
      <c r="K110" s="18" t="s">
        <v>232</v>
      </c>
      <c r="L110" s="18" t="s">
        <v>184</v>
      </c>
      <c r="M110" s="18" t="s">
        <v>521</v>
      </c>
      <c r="N110" s="18">
        <v>3</v>
      </c>
      <c r="O110" s="18" t="s">
        <v>506</v>
      </c>
      <c r="T110" s="26" t="s">
        <v>515</v>
      </c>
      <c r="U110" s="26" t="s">
        <v>515</v>
      </c>
      <c r="V110" s="26"/>
      <c r="W110" s="18">
        <v>14</v>
      </c>
      <c r="X110" s="18" t="s">
        <v>92</v>
      </c>
      <c r="Y110" s="18">
        <v>5</v>
      </c>
      <c r="Z110" s="18">
        <v>7</v>
      </c>
      <c r="AA110" s="18">
        <v>15</v>
      </c>
      <c r="AB110" s="18">
        <v>13</v>
      </c>
      <c r="AE110" s="18" t="s">
        <v>92</v>
      </c>
      <c r="AF110" s="18" t="s">
        <v>369</v>
      </c>
      <c r="AG110" s="18" t="s">
        <v>92</v>
      </c>
      <c r="AH110" s="18" t="s">
        <v>501</v>
      </c>
      <c r="AI110" s="18" t="s">
        <v>507</v>
      </c>
      <c r="AJ110" s="18">
        <v>9</v>
      </c>
      <c r="AK110" s="18">
        <v>9</v>
      </c>
      <c r="AO110" s="18">
        <v>9.1</v>
      </c>
      <c r="AP110" s="18">
        <f t="shared" si="12"/>
        <v>9.1</v>
      </c>
      <c r="AR110" s="19" t="s">
        <v>75</v>
      </c>
      <c r="AS110" s="18" t="str">
        <f t="shared" si="13"/>
        <v>Log10 copies/mL</v>
      </c>
      <c r="AW110" s="41">
        <v>5.2666666666666666</v>
      </c>
      <c r="AZ110" s="19" t="s">
        <v>502</v>
      </c>
      <c r="BC110" s="18" t="s">
        <v>99</v>
      </c>
      <c r="BD110" s="18" t="s">
        <v>503</v>
      </c>
      <c r="BE110" s="18" t="s">
        <v>504</v>
      </c>
      <c r="BF110" s="18" t="s">
        <v>505</v>
      </c>
    </row>
    <row r="111" spans="1:58" s="18" customFormat="1" x14ac:dyDescent="0.25">
      <c r="A111" s="18">
        <v>2022</v>
      </c>
      <c r="B111" s="18" t="s">
        <v>496</v>
      </c>
      <c r="C111" s="18" t="s">
        <v>497</v>
      </c>
      <c r="D111" s="18" t="s">
        <v>328</v>
      </c>
      <c r="E111" s="18" t="s">
        <v>84</v>
      </c>
      <c r="F111" s="18" t="s">
        <v>62</v>
      </c>
      <c r="G111" s="18" t="s">
        <v>85</v>
      </c>
      <c r="H111" s="18" t="s">
        <v>498</v>
      </c>
      <c r="I111" s="18" t="s">
        <v>87</v>
      </c>
      <c r="J111" s="18" t="s">
        <v>499</v>
      </c>
      <c r="K111" s="18" t="s">
        <v>232</v>
      </c>
      <c r="L111" s="18" t="s">
        <v>68</v>
      </c>
      <c r="M111" s="18" t="s">
        <v>522</v>
      </c>
      <c r="N111" s="18">
        <v>3</v>
      </c>
      <c r="O111" s="31" t="s">
        <v>90</v>
      </c>
      <c r="S111" s="18">
        <v>2</v>
      </c>
      <c r="T111" s="26" t="s">
        <v>106</v>
      </c>
      <c r="U111" s="26" t="s">
        <v>106</v>
      </c>
      <c r="V111" s="26"/>
      <c r="X111" s="18" t="s">
        <v>92</v>
      </c>
      <c r="Y111" s="18">
        <v>1</v>
      </c>
      <c r="Z111" s="18">
        <v>1</v>
      </c>
      <c r="AA111" s="18">
        <v>11</v>
      </c>
      <c r="AB111" s="18">
        <v>7</v>
      </c>
      <c r="AE111" s="18" t="s">
        <v>92</v>
      </c>
      <c r="AF111" s="18" t="s">
        <v>369</v>
      </c>
      <c r="AG111" s="18" t="s">
        <v>510</v>
      </c>
      <c r="AH111" s="18" t="s">
        <v>501</v>
      </c>
      <c r="AJ111" s="18">
        <v>3</v>
      </c>
      <c r="AK111" s="18">
        <v>3</v>
      </c>
      <c r="AO111" s="41">
        <v>8.3666666666666671</v>
      </c>
      <c r="AP111" s="41">
        <f t="shared" si="12"/>
        <v>8.3666666666666671</v>
      </c>
      <c r="AR111" s="19" t="s">
        <v>75</v>
      </c>
      <c r="AS111" s="18" t="str">
        <f t="shared" si="13"/>
        <v>Log10 copies/mL</v>
      </c>
      <c r="AW111" s="18">
        <v>4.22</v>
      </c>
      <c r="AZ111" s="19" t="s">
        <v>502</v>
      </c>
      <c r="BC111" s="18" t="s">
        <v>99</v>
      </c>
      <c r="BD111" s="18" t="s">
        <v>503</v>
      </c>
      <c r="BE111" s="18" t="s">
        <v>504</v>
      </c>
      <c r="BF111" s="18" t="s">
        <v>505</v>
      </c>
    </row>
    <row r="112" spans="1:58" s="20" customFormat="1" x14ac:dyDescent="0.25">
      <c r="A112" s="20">
        <v>2022</v>
      </c>
      <c r="B112" s="20" t="s">
        <v>496</v>
      </c>
      <c r="C112" s="20" t="s">
        <v>497</v>
      </c>
      <c r="D112" s="20" t="s">
        <v>328</v>
      </c>
      <c r="E112" s="20" t="s">
        <v>84</v>
      </c>
      <c r="F112" s="20" t="s">
        <v>62</v>
      </c>
      <c r="G112" s="20" t="s">
        <v>85</v>
      </c>
      <c r="I112" s="20" t="s">
        <v>87</v>
      </c>
      <c r="J112" s="20" t="s">
        <v>499</v>
      </c>
      <c r="K112" s="20" t="s">
        <v>232</v>
      </c>
      <c r="L112" s="20" t="s">
        <v>103</v>
      </c>
      <c r="M112" s="20" t="s">
        <v>522</v>
      </c>
      <c r="N112" s="20">
        <v>3</v>
      </c>
      <c r="O112" s="20" t="s">
        <v>104</v>
      </c>
      <c r="T112" s="27" t="s">
        <v>106</v>
      </c>
      <c r="U112" s="27" t="s">
        <v>106</v>
      </c>
      <c r="V112" s="27"/>
      <c r="W112" s="20">
        <v>14</v>
      </c>
      <c r="X112" s="20" t="s">
        <v>92</v>
      </c>
      <c r="Y112" s="20">
        <v>1</v>
      </c>
      <c r="Z112" s="20">
        <v>1</v>
      </c>
      <c r="AA112" s="20">
        <v>15</v>
      </c>
      <c r="AB112" s="20">
        <v>9</v>
      </c>
      <c r="AE112" s="20" t="s">
        <v>92</v>
      </c>
      <c r="AF112" s="20" t="s">
        <v>369</v>
      </c>
      <c r="AG112" s="20" t="s">
        <v>92</v>
      </c>
      <c r="AH112" s="20" t="s">
        <v>501</v>
      </c>
      <c r="AI112" s="20" t="s">
        <v>511</v>
      </c>
      <c r="AJ112" s="20">
        <v>3</v>
      </c>
      <c r="AK112" s="20">
        <v>3</v>
      </c>
      <c r="AO112" s="33">
        <v>7.7333333333333334</v>
      </c>
      <c r="AP112" s="33">
        <f t="shared" si="12"/>
        <v>7.7333333333333334</v>
      </c>
      <c r="AR112" s="25" t="s">
        <v>75</v>
      </c>
      <c r="AS112" s="20" t="str">
        <f t="shared" si="13"/>
        <v>Log10 copies/mL</v>
      </c>
      <c r="AW112" s="33">
        <v>3.8333333333333335</v>
      </c>
      <c r="AZ112" s="25" t="s">
        <v>502</v>
      </c>
      <c r="BC112" s="20" t="s">
        <v>99</v>
      </c>
      <c r="BD112" s="20" t="s">
        <v>503</v>
      </c>
      <c r="BE112" s="20" t="s">
        <v>504</v>
      </c>
      <c r="BF112" s="20" t="s">
        <v>505</v>
      </c>
    </row>
    <row r="113" spans="1:83" s="18" customFormat="1" x14ac:dyDescent="0.25">
      <c r="A113" s="18">
        <v>2024</v>
      </c>
      <c r="B113" s="18" t="s">
        <v>523</v>
      </c>
      <c r="C113" s="18" t="s">
        <v>524</v>
      </c>
      <c r="D113" s="18" t="s">
        <v>525</v>
      </c>
      <c r="E113" s="18" t="s">
        <v>84</v>
      </c>
      <c r="F113" s="18" t="s">
        <v>62</v>
      </c>
      <c r="G113" s="18" t="s">
        <v>63</v>
      </c>
      <c r="H113" s="18" t="s">
        <v>526</v>
      </c>
      <c r="I113" s="18" t="s">
        <v>87</v>
      </c>
      <c r="J113" s="18" t="s">
        <v>527</v>
      </c>
      <c r="K113" s="18" t="s">
        <v>67</v>
      </c>
      <c r="L113" s="18" t="s">
        <v>68</v>
      </c>
      <c r="N113" s="18">
        <v>2</v>
      </c>
      <c r="O113" s="18" t="s">
        <v>528</v>
      </c>
      <c r="S113" s="18">
        <v>2</v>
      </c>
      <c r="T113" s="26" t="s">
        <v>156</v>
      </c>
      <c r="U113" s="26"/>
      <c r="V113" s="26"/>
      <c r="W113" s="26"/>
      <c r="X113" s="18" t="s">
        <v>117</v>
      </c>
      <c r="Y113" s="18">
        <v>2</v>
      </c>
      <c r="Z113" s="18">
        <v>2</v>
      </c>
      <c r="AA113" s="18">
        <v>10</v>
      </c>
      <c r="AB113" s="18">
        <v>4</v>
      </c>
      <c r="AE113" s="18" t="s">
        <v>117</v>
      </c>
      <c r="AG113" s="18" t="s">
        <v>117</v>
      </c>
      <c r="AK113" s="18">
        <v>2</v>
      </c>
      <c r="AL113" s="18">
        <v>6.95</v>
      </c>
      <c r="AM113" s="18">
        <f>AL113</f>
        <v>6.95</v>
      </c>
      <c r="AO113" s="41">
        <v>5.6333333333333329</v>
      </c>
      <c r="AP113" s="41">
        <f t="shared" ref="AP113:AP123" si="14">AO113</f>
        <v>5.6333333333333329</v>
      </c>
      <c r="AR113" s="19" t="s">
        <v>529</v>
      </c>
      <c r="AS113" s="18" t="s">
        <v>75</v>
      </c>
      <c r="BB113" s="18" t="s">
        <v>77</v>
      </c>
      <c r="BC113" s="18" t="s">
        <v>77</v>
      </c>
      <c r="BD113" s="18" t="s">
        <v>530</v>
      </c>
      <c r="BE113" s="18" t="s">
        <v>306</v>
      </c>
      <c r="BF113" s="18" t="s">
        <v>347</v>
      </c>
    </row>
    <row r="114" spans="1:83" s="18" customFormat="1" x14ac:dyDescent="0.25">
      <c r="A114" s="18">
        <v>2024</v>
      </c>
      <c r="B114" s="18" t="s">
        <v>523</v>
      </c>
      <c r="C114" s="18" t="s">
        <v>524</v>
      </c>
      <c r="D114" s="18" t="s">
        <v>525</v>
      </c>
      <c r="E114" s="18" t="s">
        <v>84</v>
      </c>
      <c r="F114" s="18" t="s">
        <v>62</v>
      </c>
      <c r="G114" s="18" t="s">
        <v>63</v>
      </c>
      <c r="H114" s="18" t="s">
        <v>531</v>
      </c>
      <c r="I114" s="18" t="s">
        <v>87</v>
      </c>
      <c r="J114" s="18" t="s">
        <v>532</v>
      </c>
      <c r="K114" s="18" t="s">
        <v>67</v>
      </c>
      <c r="L114" s="18" t="s">
        <v>68</v>
      </c>
      <c r="N114" s="18">
        <v>3</v>
      </c>
      <c r="O114" s="18" t="s">
        <v>528</v>
      </c>
      <c r="S114" s="18">
        <v>3</v>
      </c>
      <c r="T114" s="26" t="s">
        <v>106</v>
      </c>
      <c r="U114" s="26"/>
      <c r="V114" s="26"/>
      <c r="W114" s="26"/>
      <c r="X114" s="18" t="s">
        <v>117</v>
      </c>
      <c r="Y114" s="18">
        <v>2</v>
      </c>
      <c r="Z114" s="18">
        <v>2</v>
      </c>
      <c r="AA114" s="18">
        <v>15</v>
      </c>
      <c r="AB114" s="18">
        <v>6</v>
      </c>
      <c r="AE114" s="18" t="s">
        <v>117</v>
      </c>
      <c r="AG114" s="18" t="s">
        <v>117</v>
      </c>
      <c r="AK114" s="18">
        <v>6</v>
      </c>
      <c r="AL114" s="41">
        <v>6.8666666666666671</v>
      </c>
      <c r="AM114" s="41">
        <f t="shared" ref="AM114:AM115" si="15">AL114</f>
        <v>6.8666666666666671</v>
      </c>
      <c r="AO114" s="41">
        <v>7.4333333333333336</v>
      </c>
      <c r="AP114" s="41">
        <f t="shared" si="14"/>
        <v>7.4333333333333336</v>
      </c>
      <c r="AR114" s="19" t="s">
        <v>529</v>
      </c>
      <c r="AS114" s="18" t="s">
        <v>75</v>
      </c>
      <c r="BB114" s="18" t="s">
        <v>77</v>
      </c>
      <c r="BC114" s="18" t="s">
        <v>77</v>
      </c>
      <c r="BD114" s="18" t="s">
        <v>530</v>
      </c>
      <c r="BE114" s="18" t="s">
        <v>306</v>
      </c>
      <c r="BF114" s="18" t="s">
        <v>347</v>
      </c>
    </row>
    <row r="115" spans="1:83" s="20" customFormat="1" x14ac:dyDescent="0.25">
      <c r="A115" s="20">
        <v>2024</v>
      </c>
      <c r="B115" s="20" t="s">
        <v>523</v>
      </c>
      <c r="C115" s="20" t="s">
        <v>524</v>
      </c>
      <c r="D115" s="20" t="s">
        <v>525</v>
      </c>
      <c r="E115" s="20" t="s">
        <v>84</v>
      </c>
      <c r="F115" s="20" t="s">
        <v>62</v>
      </c>
      <c r="G115" s="20" t="s">
        <v>63</v>
      </c>
      <c r="H115" s="20" t="s">
        <v>526</v>
      </c>
      <c r="I115" s="20" t="s">
        <v>87</v>
      </c>
      <c r="J115" s="20" t="s">
        <v>533</v>
      </c>
      <c r="K115" s="20" t="s">
        <v>67</v>
      </c>
      <c r="L115" s="20" t="s">
        <v>534</v>
      </c>
      <c r="N115" s="20">
        <v>4</v>
      </c>
      <c r="O115" s="20" t="s">
        <v>535</v>
      </c>
      <c r="S115" s="20">
        <v>1</v>
      </c>
      <c r="T115" s="27" t="s">
        <v>243</v>
      </c>
      <c r="U115" s="27"/>
      <c r="V115" s="27"/>
      <c r="W115" s="27"/>
      <c r="X115" s="20" t="s">
        <v>117</v>
      </c>
      <c r="Y115" s="20">
        <v>2</v>
      </c>
      <c r="Z115" s="20">
        <v>2</v>
      </c>
      <c r="AA115" s="20">
        <v>7</v>
      </c>
      <c r="AB115" s="20">
        <v>7</v>
      </c>
      <c r="AE115" s="20" t="s">
        <v>117</v>
      </c>
      <c r="AG115" s="20" t="s">
        <v>117</v>
      </c>
      <c r="AK115" s="20">
        <v>2</v>
      </c>
      <c r="AL115" s="33">
        <v>5.9266666666666667</v>
      </c>
      <c r="AM115" s="33">
        <f t="shared" si="15"/>
        <v>5.9266666666666667</v>
      </c>
      <c r="AO115" s="20">
        <v>6.2</v>
      </c>
      <c r="AP115" s="20">
        <f t="shared" si="14"/>
        <v>6.2</v>
      </c>
      <c r="AR115" s="25" t="s">
        <v>529</v>
      </c>
      <c r="AS115" s="20" t="s">
        <v>75</v>
      </c>
      <c r="BB115" s="20" t="s">
        <v>77</v>
      </c>
      <c r="BC115" s="20" t="s">
        <v>77</v>
      </c>
      <c r="BD115" s="20" t="s">
        <v>530</v>
      </c>
      <c r="BE115" s="20" t="s">
        <v>306</v>
      </c>
      <c r="BF115" s="20" t="s">
        <v>347</v>
      </c>
    </row>
    <row r="116" spans="1:83" s="11" customFormat="1" x14ac:dyDescent="0.25">
      <c r="A116" s="12">
        <v>2020</v>
      </c>
      <c r="B116" s="12" t="s">
        <v>536</v>
      </c>
      <c r="C116" s="12" t="s">
        <v>537</v>
      </c>
      <c r="D116" s="12" t="s">
        <v>365</v>
      </c>
      <c r="E116" s="12" t="s">
        <v>84</v>
      </c>
      <c r="F116" s="12" t="s">
        <v>62</v>
      </c>
      <c r="G116" s="12" t="s">
        <v>85</v>
      </c>
      <c r="H116" s="12" t="s">
        <v>203</v>
      </c>
      <c r="I116" s="12" t="s">
        <v>87</v>
      </c>
      <c r="J116" s="12" t="s">
        <v>366</v>
      </c>
      <c r="K116" s="12" t="s">
        <v>367</v>
      </c>
      <c r="L116" s="12" t="s">
        <v>68</v>
      </c>
      <c r="M116" s="12" t="s">
        <v>538</v>
      </c>
      <c r="N116" s="12">
        <v>4</v>
      </c>
      <c r="O116" s="12" t="s">
        <v>90</v>
      </c>
      <c r="P116" s="12"/>
      <c r="Q116" s="12"/>
      <c r="R116" s="12"/>
      <c r="S116" s="12"/>
      <c r="T116" s="32" t="s">
        <v>243</v>
      </c>
      <c r="U116" s="32" t="s">
        <v>243</v>
      </c>
      <c r="V116" s="12"/>
      <c r="W116" s="12">
        <v>15</v>
      </c>
      <c r="X116" s="12" t="s">
        <v>92</v>
      </c>
      <c r="Y116" s="12">
        <v>1</v>
      </c>
      <c r="Z116" s="12">
        <v>1</v>
      </c>
      <c r="AA116" s="12">
        <v>15</v>
      </c>
      <c r="AB116" s="12">
        <v>7</v>
      </c>
      <c r="AC116" s="12"/>
      <c r="AD116" s="12"/>
      <c r="AE116" s="12" t="s">
        <v>92</v>
      </c>
      <c r="AF116" s="12" t="s">
        <v>539</v>
      </c>
      <c r="AG116" s="12" t="s">
        <v>92</v>
      </c>
      <c r="AH116" s="12"/>
      <c r="AI116" s="12"/>
      <c r="AJ116" s="12">
        <v>3</v>
      </c>
      <c r="AK116" s="12">
        <v>3</v>
      </c>
      <c r="AL116" s="12">
        <v>3.3</v>
      </c>
      <c r="AM116" s="12">
        <f t="shared" ref="AM116:AM123" si="16">AL116</f>
        <v>3.3</v>
      </c>
      <c r="AN116" s="12"/>
      <c r="AO116" s="12">
        <v>2.5</v>
      </c>
      <c r="AP116" s="12">
        <f t="shared" si="14"/>
        <v>2.5</v>
      </c>
      <c r="AQ116" s="12"/>
      <c r="AR116" s="12" t="s">
        <v>540</v>
      </c>
      <c r="AS116" s="12" t="s">
        <v>76</v>
      </c>
      <c r="AT116" s="12">
        <v>1.63</v>
      </c>
      <c r="AU116" s="12"/>
      <c r="AV116" s="12"/>
      <c r="AW116" s="12">
        <v>2.25</v>
      </c>
      <c r="AX116" s="12">
        <f>AW116</f>
        <v>2.25</v>
      </c>
      <c r="AY116" s="12"/>
      <c r="AZ116" s="12" t="s">
        <v>76</v>
      </c>
      <c r="BA116" s="12" t="s">
        <v>76</v>
      </c>
      <c r="BB116" s="12" t="s">
        <v>77</v>
      </c>
      <c r="BC116" s="12" t="s">
        <v>77</v>
      </c>
      <c r="BD116" s="12" t="s">
        <v>541</v>
      </c>
      <c r="BE116" s="11" t="s">
        <v>199</v>
      </c>
      <c r="BF116" s="11" t="s">
        <v>373</v>
      </c>
    </row>
    <row r="117" spans="1:83" s="11" customFormat="1" x14ac:dyDescent="0.25">
      <c r="A117" s="12">
        <v>2020</v>
      </c>
      <c r="B117" s="12" t="s">
        <v>536</v>
      </c>
      <c r="C117" s="12" t="s">
        <v>537</v>
      </c>
      <c r="D117" s="12" t="s">
        <v>365</v>
      </c>
      <c r="E117" s="12" t="s">
        <v>84</v>
      </c>
      <c r="F117" s="12" t="s">
        <v>62</v>
      </c>
      <c r="G117" s="12" t="s">
        <v>85</v>
      </c>
      <c r="H117" s="12"/>
      <c r="I117" s="12" t="s">
        <v>87</v>
      </c>
      <c r="J117" s="12"/>
      <c r="K117" s="12" t="s">
        <v>367</v>
      </c>
      <c r="L117" s="12" t="s">
        <v>542</v>
      </c>
      <c r="M117" s="12" t="s">
        <v>538</v>
      </c>
      <c r="N117" s="12">
        <v>4</v>
      </c>
      <c r="O117" s="12" t="s">
        <v>104</v>
      </c>
      <c r="P117" s="12"/>
      <c r="Q117" s="12">
        <v>4</v>
      </c>
      <c r="R117" s="12"/>
      <c r="S117" s="12"/>
      <c r="T117" s="32" t="s">
        <v>243</v>
      </c>
      <c r="U117" s="32" t="s">
        <v>243</v>
      </c>
      <c r="V117" s="12"/>
      <c r="W117" s="12">
        <v>14</v>
      </c>
      <c r="X117" s="12" t="s">
        <v>92</v>
      </c>
      <c r="Y117" s="12">
        <v>3</v>
      </c>
      <c r="Z117" s="12">
        <v>5</v>
      </c>
      <c r="AA117" s="12">
        <v>15</v>
      </c>
      <c r="AB117" s="12">
        <v>11</v>
      </c>
      <c r="AC117" s="12">
        <v>17</v>
      </c>
      <c r="AD117" s="12"/>
      <c r="AE117" s="12" t="s">
        <v>92</v>
      </c>
      <c r="AF117" s="12" t="s">
        <v>539</v>
      </c>
      <c r="AG117" s="12" t="s">
        <v>92</v>
      </c>
      <c r="AH117" s="12"/>
      <c r="AI117" s="12" t="s">
        <v>543</v>
      </c>
      <c r="AJ117" s="12">
        <v>9</v>
      </c>
      <c r="AK117" s="12">
        <v>5</v>
      </c>
      <c r="AL117" s="12">
        <v>3.7</v>
      </c>
      <c r="AM117" s="12">
        <f t="shared" si="16"/>
        <v>3.7</v>
      </c>
      <c r="AN117" s="12"/>
      <c r="AO117" s="12">
        <v>2</v>
      </c>
      <c r="AP117" s="12">
        <f t="shared" si="14"/>
        <v>2</v>
      </c>
      <c r="AQ117" s="12"/>
      <c r="AR117" s="12" t="s">
        <v>540</v>
      </c>
      <c r="AS117" s="12" t="s">
        <v>76</v>
      </c>
      <c r="AT117" s="12">
        <v>2.58</v>
      </c>
      <c r="AU117" s="12"/>
      <c r="AV117" s="12"/>
      <c r="AW117" s="12">
        <v>1.25</v>
      </c>
      <c r="AX117" s="12">
        <f t="shared" ref="AX117:AX118" si="17">AW117</f>
        <v>1.25</v>
      </c>
      <c r="AY117" s="12"/>
      <c r="AZ117" s="12" t="s">
        <v>76</v>
      </c>
      <c r="BA117" s="12" t="s">
        <v>76</v>
      </c>
      <c r="BB117" s="12" t="s">
        <v>77</v>
      </c>
      <c r="BC117" s="12" t="s">
        <v>77</v>
      </c>
      <c r="BD117" s="12" t="s">
        <v>541</v>
      </c>
      <c r="BE117" s="11" t="s">
        <v>199</v>
      </c>
      <c r="BF117" s="11" t="s">
        <v>373</v>
      </c>
    </row>
    <row r="118" spans="1:83" s="13" customFormat="1" x14ac:dyDescent="0.25">
      <c r="A118" s="13">
        <v>2020</v>
      </c>
      <c r="B118" s="13" t="s">
        <v>536</v>
      </c>
      <c r="C118" s="13" t="s">
        <v>537</v>
      </c>
      <c r="D118" s="13" t="s">
        <v>365</v>
      </c>
      <c r="E118" s="13" t="s">
        <v>84</v>
      </c>
      <c r="F118" s="13" t="s">
        <v>62</v>
      </c>
      <c r="G118" s="13" t="s">
        <v>85</v>
      </c>
      <c r="I118" s="13" t="s">
        <v>87</v>
      </c>
      <c r="K118" s="13" t="s">
        <v>367</v>
      </c>
      <c r="L118" s="13" t="s">
        <v>544</v>
      </c>
      <c r="M118" s="13" t="s">
        <v>538</v>
      </c>
      <c r="N118" s="13">
        <v>4</v>
      </c>
      <c r="O118" s="13" t="s">
        <v>545</v>
      </c>
      <c r="Q118" s="13">
        <v>3</v>
      </c>
      <c r="T118" s="14" t="s">
        <v>247</v>
      </c>
      <c r="U118" s="14" t="s">
        <v>247</v>
      </c>
      <c r="W118" s="13">
        <v>14</v>
      </c>
      <c r="X118" s="13" t="s">
        <v>92</v>
      </c>
      <c r="Y118" s="13">
        <v>3</v>
      </c>
      <c r="Z118" s="13">
        <v>5</v>
      </c>
      <c r="AA118" s="13">
        <v>21</v>
      </c>
      <c r="AB118" s="13">
        <v>13</v>
      </c>
      <c r="AC118" s="13">
        <v>17</v>
      </c>
      <c r="AE118" s="13" t="s">
        <v>92</v>
      </c>
      <c r="AF118" s="13" t="s">
        <v>539</v>
      </c>
      <c r="AG118" s="13" t="s">
        <v>92</v>
      </c>
      <c r="AJ118" s="13">
        <v>5</v>
      </c>
      <c r="AK118" s="13">
        <v>5</v>
      </c>
      <c r="AL118" s="13">
        <v>2.7</v>
      </c>
      <c r="AM118" s="13">
        <f t="shared" si="16"/>
        <v>2.7</v>
      </c>
      <c r="AO118" s="13">
        <v>2.7</v>
      </c>
      <c r="AP118" s="13">
        <f t="shared" si="14"/>
        <v>2.7</v>
      </c>
      <c r="AR118" s="13" t="s">
        <v>540</v>
      </c>
      <c r="AS118" s="13" t="s">
        <v>76</v>
      </c>
      <c r="AT118" s="13">
        <v>4.25</v>
      </c>
      <c r="AW118" s="13">
        <v>1.75</v>
      </c>
      <c r="AX118" s="13">
        <f t="shared" si="17"/>
        <v>1.75</v>
      </c>
      <c r="AZ118" s="13" t="s">
        <v>76</v>
      </c>
      <c r="BA118" s="13" t="s">
        <v>76</v>
      </c>
      <c r="BB118" s="13" t="s">
        <v>77</v>
      </c>
      <c r="BC118" s="13" t="s">
        <v>77</v>
      </c>
      <c r="BD118" s="13" t="s">
        <v>541</v>
      </c>
      <c r="BE118" s="13" t="s">
        <v>199</v>
      </c>
      <c r="BF118" s="13" t="s">
        <v>373</v>
      </c>
    </row>
    <row r="119" spans="1:83" s="12" customFormat="1" x14ac:dyDescent="0.25">
      <c r="A119" s="12">
        <v>2021</v>
      </c>
      <c r="B119" s="12" t="s">
        <v>686</v>
      </c>
      <c r="C119" s="12" t="s">
        <v>687</v>
      </c>
      <c r="D119" s="12" t="s">
        <v>688</v>
      </c>
      <c r="E119" s="12" t="s">
        <v>84</v>
      </c>
      <c r="F119" s="12" t="s">
        <v>62</v>
      </c>
      <c r="G119" s="12" t="s">
        <v>63</v>
      </c>
      <c r="H119" s="12" t="s">
        <v>689</v>
      </c>
      <c r="I119" s="12" t="s">
        <v>87</v>
      </c>
      <c r="J119" s="12" t="s">
        <v>294</v>
      </c>
      <c r="K119" s="12" t="s">
        <v>690</v>
      </c>
      <c r="L119" s="12" t="s">
        <v>68</v>
      </c>
      <c r="N119" s="12">
        <v>6</v>
      </c>
      <c r="O119" s="12" t="s">
        <v>193</v>
      </c>
      <c r="T119" s="32" t="s">
        <v>91</v>
      </c>
      <c r="U119" s="32" t="s">
        <v>91</v>
      </c>
      <c r="X119" s="12">
        <v>2</v>
      </c>
      <c r="Y119" s="12">
        <v>2</v>
      </c>
      <c r="Z119" s="12">
        <v>2</v>
      </c>
      <c r="AA119" s="12">
        <v>6</v>
      </c>
      <c r="AB119" s="12">
        <v>6</v>
      </c>
      <c r="AE119" s="12">
        <v>2</v>
      </c>
      <c r="AF119" s="12" t="s">
        <v>691</v>
      </c>
      <c r="AG119" s="12" t="s">
        <v>692</v>
      </c>
      <c r="AJ119" s="12">
        <v>2</v>
      </c>
      <c r="AK119" s="12">
        <v>2</v>
      </c>
      <c r="AO119" s="12">
        <v>3.9</v>
      </c>
      <c r="AP119" s="12">
        <f t="shared" ref="AP119:AP120" si="18">AO119</f>
        <v>3.9</v>
      </c>
      <c r="AR119" s="12" t="s">
        <v>75</v>
      </c>
      <c r="AS119" s="12" t="str">
        <f>AR119</f>
        <v>Log10 copies/mL</v>
      </c>
      <c r="AW119" s="12">
        <v>3.3</v>
      </c>
      <c r="AX119" s="12">
        <f t="shared" ref="AX119:AX120" si="19">AW119</f>
        <v>3.3</v>
      </c>
      <c r="AZ119" s="12" t="s">
        <v>76</v>
      </c>
      <c r="BA119" s="12" t="s">
        <v>76</v>
      </c>
      <c r="BC119" s="12" t="s">
        <v>99</v>
      </c>
      <c r="BD119" s="12" t="s">
        <v>100</v>
      </c>
      <c r="BE119" s="11" t="s">
        <v>306</v>
      </c>
      <c r="BF119" s="11" t="s">
        <v>693</v>
      </c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</row>
    <row r="120" spans="1:83" s="13" customFormat="1" x14ac:dyDescent="0.25">
      <c r="A120" s="13">
        <v>2021</v>
      </c>
      <c r="B120" s="13" t="s">
        <v>686</v>
      </c>
      <c r="C120" s="13" t="s">
        <v>687</v>
      </c>
      <c r="D120" s="13" t="s">
        <v>688</v>
      </c>
      <c r="E120" s="13" t="s">
        <v>84</v>
      </c>
      <c r="F120" s="13" t="s">
        <v>62</v>
      </c>
      <c r="G120" s="13" t="s">
        <v>63</v>
      </c>
      <c r="H120" s="13" t="s">
        <v>694</v>
      </c>
      <c r="I120" s="13" t="s">
        <v>253</v>
      </c>
      <c r="J120" s="13" t="s">
        <v>294</v>
      </c>
      <c r="K120" s="13" t="s">
        <v>690</v>
      </c>
      <c r="L120" s="13" t="s">
        <v>68</v>
      </c>
      <c r="N120" s="13">
        <v>6</v>
      </c>
      <c r="O120" s="13" t="s">
        <v>193</v>
      </c>
      <c r="T120" s="14" t="s">
        <v>91</v>
      </c>
      <c r="U120" s="14" t="s">
        <v>91</v>
      </c>
      <c r="X120" s="13">
        <v>2</v>
      </c>
      <c r="Y120" s="13">
        <v>2</v>
      </c>
      <c r="Z120" s="13">
        <v>2</v>
      </c>
      <c r="AA120" s="13">
        <v>6</v>
      </c>
      <c r="AB120" s="13">
        <v>6</v>
      </c>
      <c r="AE120" s="13">
        <v>5</v>
      </c>
      <c r="AF120" s="13" t="s">
        <v>691</v>
      </c>
      <c r="AG120" s="13" t="s">
        <v>692</v>
      </c>
      <c r="AJ120" s="13">
        <v>2</v>
      </c>
      <c r="AK120" s="13">
        <v>2</v>
      </c>
      <c r="AO120" s="13">
        <v>3.92</v>
      </c>
      <c r="AP120" s="13">
        <f t="shared" si="18"/>
        <v>3.92</v>
      </c>
      <c r="AR120" s="13" t="s">
        <v>75</v>
      </c>
      <c r="AS120" s="13" t="str">
        <f>AR120</f>
        <v>Log10 copies/mL</v>
      </c>
      <c r="AW120" s="13">
        <v>3.63</v>
      </c>
      <c r="AX120" s="13">
        <f t="shared" si="19"/>
        <v>3.63</v>
      </c>
      <c r="AZ120" s="13" t="s">
        <v>76</v>
      </c>
      <c r="BA120" s="13" t="s">
        <v>76</v>
      </c>
      <c r="BC120" s="13" t="s">
        <v>99</v>
      </c>
      <c r="BD120" s="13" t="s">
        <v>100</v>
      </c>
      <c r="BE120" s="13" t="s">
        <v>306</v>
      </c>
      <c r="BF120" s="13" t="s">
        <v>693</v>
      </c>
    </row>
    <row r="121" spans="1:83" s="18" customFormat="1" x14ac:dyDescent="0.25">
      <c r="A121" s="18">
        <v>2021</v>
      </c>
      <c r="B121" s="18" t="s">
        <v>546</v>
      </c>
      <c r="C121" s="18" t="s">
        <v>547</v>
      </c>
      <c r="D121" s="18" t="s">
        <v>365</v>
      </c>
      <c r="E121" s="18" t="s">
        <v>84</v>
      </c>
      <c r="F121" s="18" t="s">
        <v>62</v>
      </c>
      <c r="G121" s="18" t="s">
        <v>63</v>
      </c>
      <c r="H121" s="18" t="s">
        <v>548</v>
      </c>
      <c r="I121" s="18" t="s">
        <v>87</v>
      </c>
      <c r="J121" s="18" t="s">
        <v>549</v>
      </c>
      <c r="K121" s="18" t="s">
        <v>217</v>
      </c>
      <c r="L121" s="18" t="s">
        <v>68</v>
      </c>
      <c r="N121" s="18">
        <v>6</v>
      </c>
      <c r="O121" s="18" t="s">
        <v>90</v>
      </c>
      <c r="T121" s="26" t="s">
        <v>550</v>
      </c>
      <c r="U121" s="26" t="s">
        <v>551</v>
      </c>
      <c r="V121" s="26"/>
      <c r="W121" s="26"/>
      <c r="X121" s="18">
        <v>4</v>
      </c>
      <c r="Y121" s="18">
        <v>5</v>
      </c>
      <c r="Z121" s="18" t="s">
        <v>117</v>
      </c>
      <c r="AA121" s="18">
        <v>5</v>
      </c>
      <c r="AB121" s="18" t="s">
        <v>117</v>
      </c>
      <c r="AE121" s="18">
        <v>9</v>
      </c>
      <c r="AG121" s="18" t="s">
        <v>552</v>
      </c>
      <c r="AJ121" s="18">
        <v>5</v>
      </c>
      <c r="AL121" s="41">
        <v>3.1666666666666665</v>
      </c>
      <c r="AM121" s="41">
        <f t="shared" si="16"/>
        <v>3.1666666666666665</v>
      </c>
      <c r="AO121" s="41">
        <v>3.2333333333333329</v>
      </c>
      <c r="AP121" s="41">
        <f t="shared" si="14"/>
        <v>3.2333333333333329</v>
      </c>
      <c r="AR121" s="19" t="s">
        <v>97</v>
      </c>
      <c r="AS121" s="18" t="s">
        <v>75</v>
      </c>
      <c r="BB121" s="18" t="s">
        <v>77</v>
      </c>
      <c r="BC121" s="18" t="s">
        <v>99</v>
      </c>
      <c r="BD121" s="18" t="s">
        <v>553</v>
      </c>
      <c r="BE121" s="18" t="s">
        <v>199</v>
      </c>
    </row>
    <row r="122" spans="1:83" s="18" customFormat="1" x14ac:dyDescent="0.25">
      <c r="A122" s="18">
        <v>2021</v>
      </c>
      <c r="B122" s="18" t="s">
        <v>546</v>
      </c>
      <c r="C122" s="18" t="s">
        <v>547</v>
      </c>
      <c r="D122" s="18" t="s">
        <v>365</v>
      </c>
      <c r="E122" s="18" t="s">
        <v>84</v>
      </c>
      <c r="F122" s="18" t="s">
        <v>62</v>
      </c>
      <c r="G122" s="18" t="s">
        <v>63</v>
      </c>
      <c r="H122" s="18" t="s">
        <v>548</v>
      </c>
      <c r="I122" s="18" t="s">
        <v>87</v>
      </c>
      <c r="J122" s="18" t="s">
        <v>554</v>
      </c>
      <c r="K122" s="18" t="s">
        <v>217</v>
      </c>
      <c r="L122" s="18" t="s">
        <v>68</v>
      </c>
      <c r="N122" s="18">
        <v>6</v>
      </c>
      <c r="O122" s="18" t="s">
        <v>90</v>
      </c>
      <c r="T122" s="26" t="s">
        <v>91</v>
      </c>
      <c r="U122" s="26" t="s">
        <v>297</v>
      </c>
      <c r="V122" s="26"/>
      <c r="W122" s="26"/>
      <c r="X122" s="18">
        <v>1</v>
      </c>
      <c r="Y122" s="18">
        <v>1</v>
      </c>
      <c r="Z122" s="18">
        <v>3</v>
      </c>
      <c r="AA122" s="18">
        <v>20</v>
      </c>
      <c r="AB122" s="18">
        <v>4</v>
      </c>
      <c r="AE122" s="18">
        <v>13</v>
      </c>
      <c r="AG122" s="18" t="s">
        <v>555</v>
      </c>
      <c r="AJ122" s="18">
        <v>3</v>
      </c>
      <c r="AL122" s="18">
        <v>6</v>
      </c>
      <c r="AM122" s="18">
        <f t="shared" si="16"/>
        <v>6</v>
      </c>
      <c r="AO122" s="41">
        <v>7.166666666666667</v>
      </c>
      <c r="AP122" s="41">
        <f t="shared" si="14"/>
        <v>7.166666666666667</v>
      </c>
      <c r="AR122" s="19" t="s">
        <v>97</v>
      </c>
      <c r="AS122" s="18" t="s">
        <v>75</v>
      </c>
      <c r="BB122" s="18" t="s">
        <v>77</v>
      </c>
      <c r="BC122" s="18" t="s">
        <v>99</v>
      </c>
      <c r="BD122" s="18" t="s">
        <v>553</v>
      </c>
      <c r="BE122" s="18" t="s">
        <v>199</v>
      </c>
    </row>
    <row r="123" spans="1:83" s="20" customFormat="1" x14ac:dyDescent="0.25">
      <c r="A123" s="20">
        <v>2021</v>
      </c>
      <c r="B123" s="20" t="s">
        <v>546</v>
      </c>
      <c r="C123" s="20" t="s">
        <v>547</v>
      </c>
      <c r="D123" s="20" t="s">
        <v>365</v>
      </c>
      <c r="E123" s="20" t="s">
        <v>84</v>
      </c>
      <c r="F123" s="20" t="s">
        <v>62</v>
      </c>
      <c r="G123" s="20" t="s">
        <v>63</v>
      </c>
      <c r="H123" s="20" t="s">
        <v>548</v>
      </c>
      <c r="I123" s="20" t="s">
        <v>87</v>
      </c>
      <c r="J123" s="20" t="s">
        <v>556</v>
      </c>
      <c r="K123" s="20" t="s">
        <v>217</v>
      </c>
      <c r="L123" s="20" t="s">
        <v>68</v>
      </c>
      <c r="N123" s="20">
        <v>6</v>
      </c>
      <c r="O123" s="20" t="s">
        <v>90</v>
      </c>
      <c r="T123" s="27" t="s">
        <v>91</v>
      </c>
      <c r="U123" s="27" t="s">
        <v>551</v>
      </c>
      <c r="V123" s="27"/>
      <c r="W123" s="27"/>
      <c r="X123" s="20">
        <v>2</v>
      </c>
      <c r="Y123" s="20">
        <v>1</v>
      </c>
      <c r="Z123" s="20" t="s">
        <v>117</v>
      </c>
      <c r="AA123" s="20">
        <v>15</v>
      </c>
      <c r="AB123" s="20" t="s">
        <v>117</v>
      </c>
      <c r="AE123" s="20">
        <v>13</v>
      </c>
      <c r="AG123" s="20" t="s">
        <v>555</v>
      </c>
      <c r="AJ123" s="20">
        <v>5</v>
      </c>
      <c r="AL123" s="33">
        <v>4.2666666666666666</v>
      </c>
      <c r="AM123" s="33">
        <f t="shared" si="16"/>
        <v>4.2666666666666666</v>
      </c>
      <c r="AO123" s="33">
        <v>5.3666666666666671</v>
      </c>
      <c r="AP123" s="33">
        <f t="shared" si="14"/>
        <v>5.3666666666666671</v>
      </c>
      <c r="AR123" s="25" t="s">
        <v>97</v>
      </c>
      <c r="AS123" s="20" t="s">
        <v>75</v>
      </c>
      <c r="BB123" s="20" t="s">
        <v>77</v>
      </c>
      <c r="BC123" s="20" t="s">
        <v>99</v>
      </c>
      <c r="BD123" s="20" t="s">
        <v>553</v>
      </c>
      <c r="BE123" s="20" t="s">
        <v>199</v>
      </c>
    </row>
    <row r="124" spans="1:83" s="18" customFormat="1" x14ac:dyDescent="0.25">
      <c r="A124" s="18">
        <v>2020</v>
      </c>
      <c r="B124" s="18" t="s">
        <v>557</v>
      </c>
      <c r="C124" s="18" t="s">
        <v>558</v>
      </c>
      <c r="D124" s="18" t="s">
        <v>559</v>
      </c>
      <c r="E124" s="18" t="s">
        <v>84</v>
      </c>
      <c r="F124" s="18" t="s">
        <v>62</v>
      </c>
      <c r="G124" s="18" t="s">
        <v>85</v>
      </c>
      <c r="H124" s="18" t="s">
        <v>560</v>
      </c>
      <c r="I124" s="18" t="s">
        <v>87</v>
      </c>
      <c r="J124" s="18" t="s">
        <v>561</v>
      </c>
      <c r="K124" s="18" t="s">
        <v>192</v>
      </c>
      <c r="L124" s="18" t="s">
        <v>68</v>
      </c>
      <c r="M124" s="18" t="s">
        <v>562</v>
      </c>
      <c r="N124" s="18">
        <v>9</v>
      </c>
      <c r="O124" s="18" t="s">
        <v>90</v>
      </c>
      <c r="S124" s="18">
        <v>0</v>
      </c>
      <c r="T124" s="26" t="s">
        <v>481</v>
      </c>
      <c r="U124" s="26" t="s">
        <v>485</v>
      </c>
      <c r="V124" s="26"/>
      <c r="W124" s="26"/>
      <c r="X124" s="18" t="s">
        <v>117</v>
      </c>
      <c r="Y124" s="18">
        <v>2</v>
      </c>
      <c r="Z124" s="18">
        <v>2</v>
      </c>
      <c r="AA124" s="18">
        <v>8</v>
      </c>
      <c r="AB124" s="18">
        <v>4</v>
      </c>
      <c r="AC124" s="18" t="s">
        <v>563</v>
      </c>
      <c r="AE124" s="18" t="s">
        <v>117</v>
      </c>
      <c r="AG124" s="18" t="s">
        <v>117</v>
      </c>
      <c r="AH124" s="18" t="s">
        <v>564</v>
      </c>
      <c r="AJ124" s="18">
        <v>2</v>
      </c>
      <c r="AO124" s="18">
        <v>355.8</v>
      </c>
      <c r="AP124" s="41">
        <f>LOG10(AO124)</f>
        <v>2.5512059437479064</v>
      </c>
      <c r="AR124" s="19" t="s">
        <v>565</v>
      </c>
      <c r="AS124" s="18" t="s">
        <v>75</v>
      </c>
      <c r="BC124" s="18" t="s">
        <v>99</v>
      </c>
      <c r="BD124" s="18" t="s">
        <v>566</v>
      </c>
      <c r="BE124" s="18" t="s">
        <v>504</v>
      </c>
    </row>
    <row r="125" spans="1:83" s="20" customFormat="1" x14ac:dyDescent="0.25">
      <c r="A125" s="20">
        <v>2020</v>
      </c>
      <c r="B125" s="20" t="s">
        <v>557</v>
      </c>
      <c r="C125" s="20" t="s">
        <v>558</v>
      </c>
      <c r="D125" s="20" t="s">
        <v>559</v>
      </c>
      <c r="E125" s="20" t="s">
        <v>84</v>
      </c>
      <c r="F125" s="20" t="s">
        <v>62</v>
      </c>
      <c r="G125" s="20" t="s">
        <v>85</v>
      </c>
      <c r="I125" s="20" t="s">
        <v>87</v>
      </c>
      <c r="K125" s="20" t="s">
        <v>192</v>
      </c>
      <c r="L125" s="20" t="s">
        <v>542</v>
      </c>
      <c r="M125" s="20" t="s">
        <v>562</v>
      </c>
      <c r="N125" s="20">
        <v>3</v>
      </c>
      <c r="S125" s="20">
        <v>0</v>
      </c>
      <c r="T125" s="27" t="s">
        <v>106</v>
      </c>
      <c r="U125" s="27"/>
      <c r="V125" s="27"/>
      <c r="W125" s="27" t="s">
        <v>567</v>
      </c>
      <c r="X125" s="20" t="s">
        <v>117</v>
      </c>
      <c r="Y125" s="20">
        <v>8</v>
      </c>
      <c r="AA125" s="20">
        <v>21</v>
      </c>
      <c r="AC125" s="20">
        <v>21</v>
      </c>
      <c r="AE125" s="20" t="s">
        <v>117</v>
      </c>
      <c r="AG125" s="20" t="s">
        <v>117</v>
      </c>
      <c r="AJ125" s="20">
        <v>15</v>
      </c>
      <c r="AO125" s="33">
        <v>646.33333333333337</v>
      </c>
      <c r="AP125" s="33">
        <f>LOG10(AO125)</f>
        <v>2.810456554359043</v>
      </c>
      <c r="AR125" s="25" t="s">
        <v>565</v>
      </c>
      <c r="AS125" s="20" t="s">
        <v>75</v>
      </c>
      <c r="BC125" s="20" t="s">
        <v>99</v>
      </c>
      <c r="BD125" s="20" t="s">
        <v>566</v>
      </c>
      <c r="BE125" s="20" t="s">
        <v>504</v>
      </c>
    </row>
    <row r="126" spans="1:83" s="18" customFormat="1" x14ac:dyDescent="0.25">
      <c r="A126" s="18">
        <v>2020</v>
      </c>
      <c r="B126" s="18" t="s">
        <v>568</v>
      </c>
      <c r="C126" s="18" t="s">
        <v>569</v>
      </c>
      <c r="D126" s="18" t="s">
        <v>202</v>
      </c>
      <c r="E126" s="18" t="s">
        <v>84</v>
      </c>
      <c r="F126" s="18" t="s">
        <v>62</v>
      </c>
      <c r="G126" s="18" t="s">
        <v>63</v>
      </c>
      <c r="H126" s="18" t="s">
        <v>570</v>
      </c>
      <c r="I126" s="18" t="s">
        <v>87</v>
      </c>
      <c r="J126" s="18" t="s">
        <v>571</v>
      </c>
      <c r="K126" s="18" t="s">
        <v>129</v>
      </c>
      <c r="L126" s="18" t="s">
        <v>68</v>
      </c>
      <c r="N126" s="18">
        <v>3</v>
      </c>
      <c r="O126" s="18" t="s">
        <v>90</v>
      </c>
      <c r="S126" s="18">
        <v>1</v>
      </c>
      <c r="T126" s="26" t="s">
        <v>106</v>
      </c>
      <c r="U126" s="26" t="s">
        <v>106</v>
      </c>
      <c r="V126" s="26"/>
      <c r="W126" s="26"/>
      <c r="X126" s="18">
        <v>10</v>
      </c>
      <c r="Y126" s="18">
        <v>2</v>
      </c>
      <c r="Z126" s="18">
        <v>2</v>
      </c>
      <c r="AA126" s="18">
        <v>8</v>
      </c>
      <c r="AB126" s="18">
        <v>6</v>
      </c>
      <c r="AC126" s="18">
        <v>13</v>
      </c>
      <c r="AE126" s="18" t="s">
        <v>92</v>
      </c>
      <c r="AG126" s="18" t="s">
        <v>516</v>
      </c>
      <c r="AJ126" s="18">
        <v>6</v>
      </c>
      <c r="AK126" s="18">
        <v>4</v>
      </c>
      <c r="AO126" s="41">
        <v>7.4766666666666666</v>
      </c>
      <c r="AP126" s="41">
        <f>AO126</f>
        <v>7.4766666666666666</v>
      </c>
      <c r="AR126" s="19" t="s">
        <v>97</v>
      </c>
      <c r="AS126" s="18" t="s">
        <v>75</v>
      </c>
      <c r="AW126" s="41">
        <v>4.246666666666667</v>
      </c>
      <c r="AZ126" s="19" t="s">
        <v>572</v>
      </c>
      <c r="BC126" s="18" t="s">
        <v>99</v>
      </c>
      <c r="BD126" s="18" t="s">
        <v>100</v>
      </c>
      <c r="BE126" s="18" t="s">
        <v>573</v>
      </c>
      <c r="BF126" s="18" t="s">
        <v>574</v>
      </c>
    </row>
    <row r="127" spans="1:83" s="20" customFormat="1" x14ac:dyDescent="0.25">
      <c r="A127" s="20">
        <v>2020</v>
      </c>
      <c r="B127" s="20" t="s">
        <v>568</v>
      </c>
      <c r="C127" s="20" t="s">
        <v>569</v>
      </c>
      <c r="D127" s="20" t="s">
        <v>202</v>
      </c>
      <c r="E127" s="20" t="s">
        <v>84</v>
      </c>
      <c r="F127" s="20" t="s">
        <v>62</v>
      </c>
      <c r="G127" s="20" t="s">
        <v>63</v>
      </c>
      <c r="H127" s="20" t="s">
        <v>575</v>
      </c>
      <c r="I127" s="20" t="s">
        <v>87</v>
      </c>
      <c r="J127" s="20" t="s">
        <v>571</v>
      </c>
      <c r="K127" s="20" t="s">
        <v>129</v>
      </c>
      <c r="L127" s="20" t="s">
        <v>68</v>
      </c>
      <c r="N127" s="20">
        <v>3</v>
      </c>
      <c r="O127" s="20" t="s">
        <v>90</v>
      </c>
      <c r="S127" s="20">
        <v>1</v>
      </c>
      <c r="T127" s="27" t="s">
        <v>106</v>
      </c>
      <c r="U127" s="27" t="s">
        <v>106</v>
      </c>
      <c r="V127" s="27"/>
      <c r="W127" s="27"/>
      <c r="X127" s="20" t="s">
        <v>92</v>
      </c>
      <c r="Y127" s="20">
        <v>2</v>
      </c>
      <c r="Z127" s="20">
        <v>2</v>
      </c>
      <c r="AA127" s="20">
        <v>8</v>
      </c>
      <c r="AB127" s="20">
        <v>8</v>
      </c>
      <c r="AC127" s="20">
        <v>13</v>
      </c>
      <c r="AE127" s="20" t="s">
        <v>92</v>
      </c>
      <c r="AG127" s="20" t="s">
        <v>92</v>
      </c>
      <c r="AJ127" s="20">
        <v>6</v>
      </c>
      <c r="AK127" s="20">
        <v>4</v>
      </c>
      <c r="AO127" s="33">
        <v>7.7233333333333336</v>
      </c>
      <c r="AP127" s="33">
        <f>AO127</f>
        <v>7.7233333333333336</v>
      </c>
      <c r="AR127" s="25" t="s">
        <v>97</v>
      </c>
      <c r="AS127" s="20" t="s">
        <v>75</v>
      </c>
      <c r="AW127" s="33">
        <v>3.4433333333333334</v>
      </c>
      <c r="AZ127" s="25" t="s">
        <v>572</v>
      </c>
      <c r="BC127" s="20" t="s">
        <v>99</v>
      </c>
      <c r="BD127" s="20" t="s">
        <v>100</v>
      </c>
      <c r="BE127" s="20" t="s">
        <v>573</v>
      </c>
      <c r="BF127" s="20" t="s">
        <v>574</v>
      </c>
    </row>
    <row r="128" spans="1:83" x14ac:dyDescent="0.25">
      <c r="A128">
        <v>2024</v>
      </c>
      <c r="B128" t="s">
        <v>576</v>
      </c>
      <c r="C128" t="s">
        <v>577</v>
      </c>
      <c r="D128" t="s">
        <v>251</v>
      </c>
      <c r="E128" t="s">
        <v>84</v>
      </c>
      <c r="F128" t="s">
        <v>62</v>
      </c>
      <c r="G128" t="s">
        <v>85</v>
      </c>
      <c r="H128" t="s">
        <v>578</v>
      </c>
      <c r="I128" t="s">
        <v>182</v>
      </c>
      <c r="J128" t="s">
        <v>579</v>
      </c>
      <c r="K128" t="s">
        <v>217</v>
      </c>
      <c r="L128" t="s">
        <v>68</v>
      </c>
      <c r="M128" t="s">
        <v>580</v>
      </c>
      <c r="N128">
        <v>4</v>
      </c>
      <c r="O128" t="s">
        <v>581</v>
      </c>
      <c r="T128" s="16" t="s">
        <v>243</v>
      </c>
      <c r="U128" s="16"/>
      <c r="V128" s="16" t="s">
        <v>243</v>
      </c>
      <c r="X128" t="s">
        <v>117</v>
      </c>
      <c r="Y128">
        <v>2</v>
      </c>
      <c r="AA128">
        <v>22</v>
      </c>
      <c r="AE128" t="s">
        <v>117</v>
      </c>
      <c r="AG128" t="s">
        <v>117</v>
      </c>
      <c r="AH128" t="s">
        <v>582</v>
      </c>
      <c r="AJ128">
        <v>6</v>
      </c>
      <c r="AL128" s="6">
        <v>22342.644202530602</v>
      </c>
      <c r="AM128" s="3">
        <v>7.3491345696127288</v>
      </c>
      <c r="AO128" s="6">
        <v>20824.271126137592</v>
      </c>
      <c r="AP128" s="3">
        <v>7.3185698095296718</v>
      </c>
      <c r="AR128" s="43" t="s">
        <v>583</v>
      </c>
      <c r="AS128" s="43" t="s">
        <v>75</v>
      </c>
      <c r="BB128" t="s">
        <v>77</v>
      </c>
      <c r="BC128" t="s">
        <v>99</v>
      </c>
      <c r="BD128" t="s">
        <v>584</v>
      </c>
      <c r="BE128" t="s">
        <v>199</v>
      </c>
      <c r="BF128" t="s">
        <v>585</v>
      </c>
    </row>
    <row r="129" spans="1:58" x14ac:dyDescent="0.25">
      <c r="A129">
        <v>2024</v>
      </c>
      <c r="B129" t="s">
        <v>576</v>
      </c>
      <c r="C129" t="s">
        <v>577</v>
      </c>
      <c r="D129" t="s">
        <v>251</v>
      </c>
      <c r="E129" t="s">
        <v>84</v>
      </c>
      <c r="F129" t="s">
        <v>62</v>
      </c>
      <c r="G129" t="s">
        <v>85</v>
      </c>
      <c r="I129" t="s">
        <v>182</v>
      </c>
      <c r="K129" t="s">
        <v>217</v>
      </c>
      <c r="L129" t="s">
        <v>542</v>
      </c>
      <c r="M129" t="s">
        <v>580</v>
      </c>
      <c r="N129">
        <v>8</v>
      </c>
      <c r="O129" t="s">
        <v>104</v>
      </c>
      <c r="T129" s="16" t="s">
        <v>234</v>
      </c>
      <c r="U129" s="16"/>
      <c r="V129" s="16" t="s">
        <v>234</v>
      </c>
      <c r="W129">
        <v>28</v>
      </c>
      <c r="X129" t="s">
        <v>117</v>
      </c>
      <c r="Y129">
        <v>2</v>
      </c>
      <c r="AA129">
        <v>24</v>
      </c>
      <c r="AE129" t="s">
        <v>117</v>
      </c>
      <c r="AG129" t="s">
        <v>117</v>
      </c>
      <c r="AH129" t="s">
        <v>582</v>
      </c>
      <c r="AJ129">
        <v>6</v>
      </c>
      <c r="AL129" s="6">
        <v>9571.2612301403224</v>
      </c>
      <c r="AM129" s="3">
        <v>6.9809691696681551</v>
      </c>
      <c r="AO129" s="6">
        <v>586.47845450919851</v>
      </c>
      <c r="AP129" s="3">
        <v>5.7682520620446622</v>
      </c>
      <c r="AR129" s="43" t="s">
        <v>583</v>
      </c>
      <c r="AS129" s="43" t="s">
        <v>75</v>
      </c>
      <c r="BB129" t="s">
        <v>77</v>
      </c>
      <c r="BC129" t="s">
        <v>99</v>
      </c>
      <c r="BD129" t="s">
        <v>584</v>
      </c>
      <c r="BE129" t="s">
        <v>199</v>
      </c>
      <c r="BF129" t="s">
        <v>585</v>
      </c>
    </row>
    <row r="130" spans="1:58" x14ac:dyDescent="0.25">
      <c r="A130">
        <v>2024</v>
      </c>
      <c r="B130" t="s">
        <v>576</v>
      </c>
      <c r="C130" t="s">
        <v>577</v>
      </c>
      <c r="D130" t="s">
        <v>251</v>
      </c>
      <c r="E130" t="s">
        <v>84</v>
      </c>
      <c r="F130" t="s">
        <v>62</v>
      </c>
      <c r="G130" t="s">
        <v>85</v>
      </c>
      <c r="H130" t="s">
        <v>578</v>
      </c>
      <c r="I130" t="s">
        <v>182</v>
      </c>
      <c r="J130" t="s">
        <v>579</v>
      </c>
      <c r="K130" t="s">
        <v>217</v>
      </c>
      <c r="L130" t="s">
        <v>586</v>
      </c>
      <c r="N130">
        <v>5</v>
      </c>
      <c r="O130" t="s">
        <v>587</v>
      </c>
      <c r="T130" s="16" t="s">
        <v>432</v>
      </c>
      <c r="U130" s="16"/>
      <c r="V130" s="16" t="s">
        <v>432</v>
      </c>
      <c r="X130" t="s">
        <v>117</v>
      </c>
      <c r="Y130">
        <v>2</v>
      </c>
      <c r="AA130">
        <v>22</v>
      </c>
      <c r="AE130" t="s">
        <v>117</v>
      </c>
      <c r="AG130" t="s">
        <v>117</v>
      </c>
      <c r="AH130" t="s">
        <v>588</v>
      </c>
      <c r="AJ130">
        <v>8</v>
      </c>
      <c r="AL130" s="6">
        <v>32528.595519862305</v>
      </c>
      <c r="AM130" s="3">
        <v>7.512265312247683</v>
      </c>
      <c r="AO130" s="6">
        <v>15773.204782985218</v>
      </c>
      <c r="AP130" s="3">
        <v>7.1979199417856172</v>
      </c>
      <c r="AR130" s="43" t="s">
        <v>583</v>
      </c>
      <c r="AS130" s="43" t="s">
        <v>75</v>
      </c>
      <c r="BB130" t="s">
        <v>77</v>
      </c>
      <c r="BC130" t="s">
        <v>99</v>
      </c>
      <c r="BD130" t="s">
        <v>584</v>
      </c>
      <c r="BE130" t="s">
        <v>199</v>
      </c>
      <c r="BF130" t="s">
        <v>585</v>
      </c>
    </row>
    <row r="131" spans="1:58" s="4" customFormat="1" x14ac:dyDescent="0.25">
      <c r="A131" s="4">
        <v>2024</v>
      </c>
      <c r="B131" s="4" t="s">
        <v>576</v>
      </c>
      <c r="C131" s="4" t="s">
        <v>577</v>
      </c>
      <c r="D131" s="4" t="s">
        <v>251</v>
      </c>
      <c r="E131" s="4" t="s">
        <v>84</v>
      </c>
      <c r="F131" s="4" t="s">
        <v>62</v>
      </c>
      <c r="G131" s="4" t="s">
        <v>85</v>
      </c>
      <c r="H131" s="4" t="s">
        <v>578</v>
      </c>
      <c r="I131" s="4" t="s">
        <v>182</v>
      </c>
      <c r="J131" s="4" t="s">
        <v>579</v>
      </c>
      <c r="K131" s="4" t="s">
        <v>217</v>
      </c>
      <c r="L131" s="4" t="s">
        <v>589</v>
      </c>
      <c r="N131" s="4">
        <v>5</v>
      </c>
      <c r="O131" s="4" t="s">
        <v>587</v>
      </c>
      <c r="T131" s="7" t="s">
        <v>432</v>
      </c>
      <c r="U131" s="7"/>
      <c r="V131" s="7" t="s">
        <v>432</v>
      </c>
      <c r="X131" s="4" t="s">
        <v>117</v>
      </c>
      <c r="Y131" s="4">
        <v>2</v>
      </c>
      <c r="AA131" s="4">
        <v>22</v>
      </c>
      <c r="AE131" s="4" t="s">
        <v>117</v>
      </c>
      <c r="AG131" s="4" t="s">
        <v>117</v>
      </c>
      <c r="AH131" s="4" t="s">
        <v>588</v>
      </c>
      <c r="AJ131" s="4">
        <v>8</v>
      </c>
      <c r="AL131" s="17">
        <v>689498.69744170469</v>
      </c>
      <c r="AM131" s="15">
        <v>8.8385334500703685</v>
      </c>
      <c r="AO131" s="17">
        <v>46027.066547473536</v>
      </c>
      <c r="AP131" s="15">
        <v>7.6630132967961728</v>
      </c>
      <c r="AR131" s="8" t="s">
        <v>583</v>
      </c>
      <c r="AS131" s="8" t="s">
        <v>75</v>
      </c>
      <c r="BB131" s="4" t="s">
        <v>77</v>
      </c>
      <c r="BC131" s="4" t="s">
        <v>99</v>
      </c>
      <c r="BD131" s="4" t="s">
        <v>584</v>
      </c>
      <c r="BE131" s="4" t="s">
        <v>199</v>
      </c>
      <c r="BF131" s="4" t="s">
        <v>585</v>
      </c>
    </row>
    <row r="132" spans="1:58" s="18" customFormat="1" x14ac:dyDescent="0.25">
      <c r="A132" s="18">
        <v>2021</v>
      </c>
      <c r="B132" s="18" t="s">
        <v>590</v>
      </c>
      <c r="C132" s="18" t="s">
        <v>591</v>
      </c>
      <c r="D132" s="18" t="s">
        <v>592</v>
      </c>
      <c r="E132" s="18" t="s">
        <v>61</v>
      </c>
      <c r="F132" s="18" t="s">
        <v>62</v>
      </c>
      <c r="G132" s="18" t="s">
        <v>85</v>
      </c>
      <c r="H132" s="18" t="s">
        <v>593</v>
      </c>
      <c r="I132" s="18" t="s">
        <v>87</v>
      </c>
      <c r="J132" s="18" t="s">
        <v>594</v>
      </c>
      <c r="K132" s="18" t="s">
        <v>129</v>
      </c>
      <c r="L132" s="18" t="s">
        <v>68</v>
      </c>
      <c r="M132" s="18" t="s">
        <v>595</v>
      </c>
      <c r="N132" s="18">
        <v>3</v>
      </c>
      <c r="O132" s="18" t="s">
        <v>90</v>
      </c>
      <c r="T132" s="26" t="s">
        <v>106</v>
      </c>
      <c r="U132" s="26" t="s">
        <v>106</v>
      </c>
      <c r="V132" s="26" t="s">
        <v>106</v>
      </c>
      <c r="X132" s="18" t="s">
        <v>92</v>
      </c>
      <c r="Y132" s="18">
        <v>2</v>
      </c>
      <c r="Z132" s="18">
        <v>2</v>
      </c>
      <c r="AA132" s="18">
        <v>12</v>
      </c>
      <c r="AB132" s="18">
        <v>8</v>
      </c>
      <c r="AC132" s="18">
        <v>18</v>
      </c>
      <c r="AE132" s="18" t="s">
        <v>92</v>
      </c>
      <c r="AF132" s="18" t="s">
        <v>596</v>
      </c>
      <c r="AJ132" s="18">
        <v>5</v>
      </c>
      <c r="AK132" s="18">
        <v>5</v>
      </c>
      <c r="AO132" s="41">
        <v>7.1266666666666678</v>
      </c>
      <c r="AP132" s="41">
        <f>AO132</f>
        <v>7.1266666666666678</v>
      </c>
      <c r="AR132" s="19" t="s">
        <v>97</v>
      </c>
      <c r="AS132" s="18" t="s">
        <v>75</v>
      </c>
      <c r="AW132" s="41">
        <v>2.9833333333333338</v>
      </c>
      <c r="AZ132" s="19" t="s">
        <v>572</v>
      </c>
      <c r="BC132" s="18" t="s">
        <v>99</v>
      </c>
      <c r="BD132" s="18" t="s">
        <v>597</v>
      </c>
      <c r="BE132" s="18" t="s">
        <v>598</v>
      </c>
      <c r="BF132" s="18" t="s">
        <v>599</v>
      </c>
    </row>
    <row r="133" spans="1:58" s="18" customFormat="1" x14ac:dyDescent="0.25">
      <c r="A133" s="18">
        <v>2021</v>
      </c>
      <c r="B133" s="18" t="s">
        <v>590</v>
      </c>
      <c r="C133" s="18" t="s">
        <v>591</v>
      </c>
      <c r="D133" s="18" t="s">
        <v>592</v>
      </c>
      <c r="E133" s="18" t="s">
        <v>61</v>
      </c>
      <c r="F133" s="18" t="s">
        <v>62</v>
      </c>
      <c r="G133" s="18" t="s">
        <v>85</v>
      </c>
      <c r="I133" s="18" t="s">
        <v>87</v>
      </c>
      <c r="J133" s="18" t="s">
        <v>594</v>
      </c>
      <c r="K133" s="18" t="s">
        <v>129</v>
      </c>
      <c r="L133" s="18" t="s">
        <v>600</v>
      </c>
      <c r="M133" s="18" t="s">
        <v>595</v>
      </c>
      <c r="N133" s="18">
        <v>3</v>
      </c>
      <c r="O133" s="18" t="s">
        <v>601</v>
      </c>
      <c r="T133" s="26" t="s">
        <v>106</v>
      </c>
      <c r="U133" s="26" t="s">
        <v>106</v>
      </c>
      <c r="V133" s="26" t="s">
        <v>106</v>
      </c>
      <c r="W133" s="18">
        <v>17</v>
      </c>
      <c r="X133" s="18" t="s">
        <v>92</v>
      </c>
      <c r="Y133" s="18">
        <v>3</v>
      </c>
      <c r="Z133" s="18">
        <v>5</v>
      </c>
      <c r="AA133" s="18">
        <v>17</v>
      </c>
      <c r="AB133" s="18">
        <v>11</v>
      </c>
      <c r="AC133" s="18">
        <v>18</v>
      </c>
      <c r="AE133" s="18" t="s">
        <v>92</v>
      </c>
      <c r="AF133" s="18" t="s">
        <v>596</v>
      </c>
      <c r="AJ133" s="18">
        <v>2</v>
      </c>
      <c r="AK133" s="18">
        <v>4</v>
      </c>
      <c r="AO133" s="41">
        <v>7.8466666666666667</v>
      </c>
      <c r="AP133" s="41">
        <f>AO133</f>
        <v>7.8466666666666667</v>
      </c>
      <c r="AR133" s="19" t="s">
        <v>97</v>
      </c>
      <c r="AS133" s="18" t="s">
        <v>75</v>
      </c>
      <c r="AW133" s="18">
        <v>2.8000000000000003</v>
      </c>
      <c r="AZ133" s="19" t="s">
        <v>572</v>
      </c>
      <c r="BC133" s="18" t="s">
        <v>99</v>
      </c>
      <c r="BD133" s="18" t="s">
        <v>597</v>
      </c>
      <c r="BE133" s="18" t="s">
        <v>598</v>
      </c>
      <c r="BF133" s="18" t="s">
        <v>599</v>
      </c>
    </row>
    <row r="134" spans="1:58" s="18" customFormat="1" x14ac:dyDescent="0.25">
      <c r="A134" s="18">
        <v>2021</v>
      </c>
      <c r="B134" s="18" t="s">
        <v>590</v>
      </c>
      <c r="C134" s="18" t="s">
        <v>591</v>
      </c>
      <c r="D134" s="18" t="s">
        <v>592</v>
      </c>
      <c r="E134" s="18" t="s">
        <v>61</v>
      </c>
      <c r="F134" s="18" t="s">
        <v>62</v>
      </c>
      <c r="G134" s="18" t="s">
        <v>85</v>
      </c>
      <c r="H134" s="18" t="s">
        <v>593</v>
      </c>
      <c r="I134" s="18" t="s">
        <v>87</v>
      </c>
      <c r="J134" s="18" t="s">
        <v>594</v>
      </c>
      <c r="K134" s="18" t="s">
        <v>129</v>
      </c>
      <c r="L134" s="18" t="s">
        <v>68</v>
      </c>
      <c r="N134" s="18">
        <v>3</v>
      </c>
      <c r="O134" s="18" t="s">
        <v>90</v>
      </c>
      <c r="T134" s="26" t="s">
        <v>106</v>
      </c>
      <c r="U134" s="26" t="s">
        <v>106</v>
      </c>
      <c r="V134" s="26"/>
      <c r="X134" s="18" t="s">
        <v>92</v>
      </c>
      <c r="Y134" s="18">
        <v>2</v>
      </c>
      <c r="Z134" s="18">
        <v>2</v>
      </c>
      <c r="AA134" s="18">
        <v>4</v>
      </c>
      <c r="AB134" s="18">
        <v>4</v>
      </c>
      <c r="AE134" s="18" t="s">
        <v>92</v>
      </c>
      <c r="AF134" s="18" t="s">
        <v>602</v>
      </c>
      <c r="AG134" s="18" t="s">
        <v>603</v>
      </c>
      <c r="AJ134" s="18">
        <v>2</v>
      </c>
      <c r="AK134" s="18">
        <v>2</v>
      </c>
      <c r="AO134" s="41">
        <v>7.2766666666666664</v>
      </c>
      <c r="AP134" s="41">
        <f>AO134</f>
        <v>7.2766666666666664</v>
      </c>
      <c r="AR134" s="19" t="s">
        <v>97</v>
      </c>
      <c r="AS134" s="18" t="s">
        <v>75</v>
      </c>
      <c r="AW134" s="18">
        <v>4.3900000000000006</v>
      </c>
      <c r="AZ134" s="19" t="s">
        <v>572</v>
      </c>
      <c r="BC134" s="18" t="s">
        <v>99</v>
      </c>
      <c r="BD134" s="18" t="s">
        <v>597</v>
      </c>
      <c r="BE134" s="18" t="s">
        <v>598</v>
      </c>
      <c r="BF134" s="18" t="s">
        <v>599</v>
      </c>
    </row>
    <row r="135" spans="1:58" s="20" customFormat="1" x14ac:dyDescent="0.25">
      <c r="A135" s="20">
        <v>2021</v>
      </c>
      <c r="B135" s="20" t="s">
        <v>590</v>
      </c>
      <c r="C135" s="20" t="s">
        <v>591</v>
      </c>
      <c r="D135" s="20" t="s">
        <v>592</v>
      </c>
      <c r="E135" s="20" t="s">
        <v>61</v>
      </c>
      <c r="F135" s="20" t="s">
        <v>62</v>
      </c>
      <c r="G135" s="20" t="s">
        <v>85</v>
      </c>
      <c r="I135" s="20" t="s">
        <v>87</v>
      </c>
      <c r="J135" s="20" t="s">
        <v>594</v>
      </c>
      <c r="L135" s="20" t="s">
        <v>68</v>
      </c>
      <c r="N135" s="20">
        <v>3</v>
      </c>
      <c r="O135" s="20" t="s">
        <v>90</v>
      </c>
      <c r="T135" s="27" t="s">
        <v>106</v>
      </c>
      <c r="U135" s="27" t="s">
        <v>106</v>
      </c>
      <c r="V135" s="27"/>
      <c r="X135" s="20" t="s">
        <v>92</v>
      </c>
      <c r="Y135" s="20">
        <v>2</v>
      </c>
      <c r="Z135" s="20">
        <v>2</v>
      </c>
      <c r="AA135" s="20">
        <v>12</v>
      </c>
      <c r="AB135" s="20">
        <v>8</v>
      </c>
      <c r="AE135" s="20" t="s">
        <v>92</v>
      </c>
      <c r="AG135" s="20" t="s">
        <v>604</v>
      </c>
      <c r="AJ135" s="20">
        <v>2</v>
      </c>
      <c r="AK135" s="20">
        <v>2</v>
      </c>
      <c r="AO135" s="33">
        <v>8.0233333333333334</v>
      </c>
      <c r="AP135" s="33">
        <f>AO135</f>
        <v>8.0233333333333334</v>
      </c>
      <c r="AR135" s="25" t="s">
        <v>97</v>
      </c>
      <c r="AS135" s="20" t="s">
        <v>75</v>
      </c>
      <c r="AW135" s="20">
        <v>3.09</v>
      </c>
      <c r="AZ135" s="25" t="s">
        <v>572</v>
      </c>
      <c r="BC135" s="20" t="s">
        <v>99</v>
      </c>
      <c r="BD135" s="20" t="s">
        <v>597</v>
      </c>
      <c r="BE135" s="20" t="s">
        <v>598</v>
      </c>
      <c r="BF135" s="20" t="s">
        <v>599</v>
      </c>
    </row>
    <row r="136" spans="1:58" s="18" customFormat="1" x14ac:dyDescent="0.25">
      <c r="A136" s="18">
        <v>2023</v>
      </c>
      <c r="B136" s="18" t="s">
        <v>605</v>
      </c>
      <c r="C136" s="18" t="s">
        <v>606</v>
      </c>
      <c r="D136" s="18" t="s">
        <v>607</v>
      </c>
      <c r="E136" s="18" t="s">
        <v>84</v>
      </c>
      <c r="F136" s="18" t="s">
        <v>62</v>
      </c>
      <c r="G136" s="18" t="s">
        <v>85</v>
      </c>
      <c r="H136" s="18" t="s">
        <v>608</v>
      </c>
      <c r="I136" s="18" t="s">
        <v>182</v>
      </c>
      <c r="J136" s="18" t="s">
        <v>88</v>
      </c>
      <c r="K136" s="18" t="s">
        <v>67</v>
      </c>
      <c r="L136" s="18" t="s">
        <v>68</v>
      </c>
      <c r="M136" s="18" t="s">
        <v>609</v>
      </c>
      <c r="N136" s="18">
        <v>3</v>
      </c>
      <c r="O136" s="18" t="s">
        <v>90</v>
      </c>
      <c r="T136" s="26"/>
      <c r="U136" s="26" t="s">
        <v>106</v>
      </c>
      <c r="V136" s="26" t="s">
        <v>106</v>
      </c>
      <c r="X136" s="18" t="s">
        <v>92</v>
      </c>
      <c r="Z136" s="18">
        <v>1</v>
      </c>
      <c r="AB136" s="18">
        <v>7</v>
      </c>
      <c r="AE136" s="18" t="s">
        <v>92</v>
      </c>
      <c r="AG136" s="18" t="s">
        <v>92</v>
      </c>
      <c r="AJ136" s="18">
        <v>1</v>
      </c>
      <c r="AO136" s="41">
        <v>5.0233333333333325</v>
      </c>
      <c r="AR136" s="18" t="s">
        <v>502</v>
      </c>
      <c r="AS136" s="18" t="str">
        <f>AR136</f>
        <v>Log10 PFU/mL</v>
      </c>
      <c r="AZ136" s="19" t="s">
        <v>502</v>
      </c>
      <c r="BC136" s="18" t="s">
        <v>99</v>
      </c>
      <c r="BD136" s="18" t="s">
        <v>100</v>
      </c>
      <c r="BE136" s="18" t="s">
        <v>610</v>
      </c>
      <c r="BF136" s="18" t="s">
        <v>611</v>
      </c>
    </row>
    <row r="137" spans="1:58" s="18" customFormat="1" x14ac:dyDescent="0.25">
      <c r="A137" s="18">
        <v>2023</v>
      </c>
      <c r="B137" s="18" t="s">
        <v>605</v>
      </c>
      <c r="C137" s="18" t="s">
        <v>606</v>
      </c>
      <c r="D137" s="18" t="s">
        <v>607</v>
      </c>
      <c r="E137" s="18" t="s">
        <v>84</v>
      </c>
      <c r="F137" s="18" t="s">
        <v>62</v>
      </c>
      <c r="G137" s="18" t="s">
        <v>85</v>
      </c>
      <c r="I137" s="18" t="s">
        <v>182</v>
      </c>
      <c r="K137" s="18" t="s">
        <v>67</v>
      </c>
      <c r="L137" s="18" t="s">
        <v>542</v>
      </c>
      <c r="M137" s="18" t="s">
        <v>609</v>
      </c>
      <c r="N137" s="18">
        <v>3</v>
      </c>
      <c r="O137" s="18" t="s">
        <v>104</v>
      </c>
      <c r="T137" s="26"/>
      <c r="U137" s="26" t="s">
        <v>106</v>
      </c>
      <c r="V137" s="26" t="s">
        <v>106</v>
      </c>
      <c r="W137" s="18">
        <v>11</v>
      </c>
      <c r="X137" s="18" t="s">
        <v>92</v>
      </c>
      <c r="Z137" s="18">
        <v>3</v>
      </c>
      <c r="AB137" s="18">
        <v>9</v>
      </c>
      <c r="AE137" s="18" t="s">
        <v>92</v>
      </c>
      <c r="AG137" s="18" t="s">
        <v>92</v>
      </c>
      <c r="AJ137" s="18">
        <v>3</v>
      </c>
      <c r="AO137" s="18">
        <v>5</v>
      </c>
      <c r="AR137" s="18" t="s">
        <v>502</v>
      </c>
      <c r="AS137" s="18" t="str">
        <f>AR137</f>
        <v>Log10 PFU/mL</v>
      </c>
      <c r="AZ137" s="19" t="s">
        <v>502</v>
      </c>
      <c r="BC137" s="18" t="s">
        <v>99</v>
      </c>
      <c r="BD137" s="18" t="s">
        <v>100</v>
      </c>
      <c r="BE137" s="18" t="s">
        <v>610</v>
      </c>
      <c r="BF137" s="18" t="s">
        <v>611</v>
      </c>
    </row>
    <row r="138" spans="1:58" s="18" customFormat="1" x14ac:dyDescent="0.25">
      <c r="A138" s="18">
        <v>2023</v>
      </c>
      <c r="B138" s="18" t="s">
        <v>605</v>
      </c>
      <c r="C138" s="18" t="s">
        <v>606</v>
      </c>
      <c r="D138" s="18" t="s">
        <v>607</v>
      </c>
      <c r="E138" s="18" t="s">
        <v>84</v>
      </c>
      <c r="F138" s="18" t="s">
        <v>62</v>
      </c>
      <c r="G138" s="18" t="s">
        <v>85</v>
      </c>
      <c r="H138" s="18" t="s">
        <v>612</v>
      </c>
      <c r="I138" s="18" t="s">
        <v>182</v>
      </c>
      <c r="J138" s="18" t="s">
        <v>88</v>
      </c>
      <c r="K138" s="18" t="s">
        <v>67</v>
      </c>
      <c r="L138" s="18" t="s">
        <v>68</v>
      </c>
      <c r="M138" s="18" t="s">
        <v>613</v>
      </c>
      <c r="N138" s="18">
        <v>3</v>
      </c>
      <c r="O138" s="18" t="s">
        <v>90</v>
      </c>
      <c r="T138" s="26"/>
      <c r="U138" s="26" t="s">
        <v>106</v>
      </c>
      <c r="V138" s="26" t="s">
        <v>106</v>
      </c>
      <c r="X138" s="18" t="s">
        <v>92</v>
      </c>
      <c r="Z138" s="18">
        <v>1</v>
      </c>
      <c r="AB138" s="18">
        <v>5</v>
      </c>
      <c r="AE138" s="18" t="s">
        <v>92</v>
      </c>
      <c r="AG138" s="18" t="s">
        <v>92</v>
      </c>
      <c r="AJ138" s="18">
        <v>1</v>
      </c>
      <c r="AO138" s="41">
        <v>4.6566666666666663</v>
      </c>
      <c r="AR138" s="18" t="s">
        <v>502</v>
      </c>
      <c r="AS138" s="18" t="str">
        <f>AR138</f>
        <v>Log10 PFU/mL</v>
      </c>
      <c r="AZ138" s="19" t="s">
        <v>502</v>
      </c>
      <c r="BC138" s="18" t="s">
        <v>99</v>
      </c>
      <c r="BD138" s="18" t="s">
        <v>100</v>
      </c>
      <c r="BE138" s="18" t="s">
        <v>610</v>
      </c>
      <c r="BF138" s="18" t="s">
        <v>611</v>
      </c>
    </row>
    <row r="139" spans="1:58" s="20" customFormat="1" x14ac:dyDescent="0.25">
      <c r="A139" s="20">
        <v>2023</v>
      </c>
      <c r="B139" s="20" t="s">
        <v>605</v>
      </c>
      <c r="C139" s="20" t="s">
        <v>606</v>
      </c>
      <c r="D139" s="20" t="s">
        <v>607</v>
      </c>
      <c r="E139" s="20" t="s">
        <v>84</v>
      </c>
      <c r="F139" s="20" t="s">
        <v>62</v>
      </c>
      <c r="G139" s="20" t="s">
        <v>85</v>
      </c>
      <c r="I139" s="20" t="s">
        <v>182</v>
      </c>
      <c r="K139" s="20" t="s">
        <v>67</v>
      </c>
      <c r="L139" s="20" t="s">
        <v>542</v>
      </c>
      <c r="M139" s="20" t="s">
        <v>613</v>
      </c>
      <c r="N139" s="20">
        <v>3</v>
      </c>
      <c r="O139" s="20" t="s">
        <v>104</v>
      </c>
      <c r="T139" s="27"/>
      <c r="U139" s="27" t="s">
        <v>106</v>
      </c>
      <c r="V139" s="27" t="s">
        <v>106</v>
      </c>
      <c r="W139" s="20">
        <v>11</v>
      </c>
      <c r="X139" s="20" t="s">
        <v>92</v>
      </c>
      <c r="Z139" s="20">
        <v>3</v>
      </c>
      <c r="AB139" s="20">
        <v>9</v>
      </c>
      <c r="AE139" s="20" t="s">
        <v>92</v>
      </c>
      <c r="AG139" s="20" t="s">
        <v>92</v>
      </c>
      <c r="AJ139" s="20">
        <v>3</v>
      </c>
      <c r="AO139" s="33">
        <v>3.9466666666666668</v>
      </c>
      <c r="AR139" s="20" t="s">
        <v>502</v>
      </c>
      <c r="AS139" s="20" t="str">
        <f>AR139</f>
        <v>Log10 PFU/mL</v>
      </c>
      <c r="AZ139" s="25" t="s">
        <v>502</v>
      </c>
      <c r="BC139" s="20" t="s">
        <v>99</v>
      </c>
      <c r="BD139" s="20" t="s">
        <v>100</v>
      </c>
      <c r="BE139" s="20" t="s">
        <v>610</v>
      </c>
      <c r="BF139" s="20" t="s">
        <v>611</v>
      </c>
    </row>
    <row r="140" spans="1:58" x14ac:dyDescent="0.25">
      <c r="A140">
        <v>2022</v>
      </c>
      <c r="B140" t="s">
        <v>614</v>
      </c>
      <c r="C140" t="s">
        <v>615</v>
      </c>
      <c r="D140" t="s">
        <v>616</v>
      </c>
      <c r="E140" t="s">
        <v>84</v>
      </c>
      <c r="F140" t="s">
        <v>62</v>
      </c>
      <c r="G140" t="s">
        <v>85</v>
      </c>
      <c r="H140" t="s">
        <v>617</v>
      </c>
      <c r="I140" t="s">
        <v>65</v>
      </c>
      <c r="J140" t="s">
        <v>618</v>
      </c>
      <c r="K140" t="s">
        <v>192</v>
      </c>
      <c r="L140" t="s">
        <v>68</v>
      </c>
      <c r="M140" t="s">
        <v>619</v>
      </c>
      <c r="N140">
        <v>6</v>
      </c>
      <c r="O140" t="s">
        <v>90</v>
      </c>
      <c r="S140">
        <v>0</v>
      </c>
      <c r="T140" t="s">
        <v>91</v>
      </c>
      <c r="X140" t="s">
        <v>117</v>
      </c>
      <c r="Y140">
        <v>1</v>
      </c>
      <c r="AA140">
        <v>6</v>
      </c>
      <c r="AE140" t="s">
        <v>117</v>
      </c>
      <c r="AF140" t="s">
        <v>350</v>
      </c>
      <c r="AG140" t="s">
        <v>117</v>
      </c>
      <c r="AJ140">
        <v>3</v>
      </c>
      <c r="AO140">
        <v>279825</v>
      </c>
      <c r="AP140" s="3">
        <f>LOG10(AO140)</f>
        <v>5.4468865124325294</v>
      </c>
      <c r="AR140" t="s">
        <v>620</v>
      </c>
      <c r="AS140" t="s">
        <v>75</v>
      </c>
      <c r="BC140" t="s">
        <v>99</v>
      </c>
      <c r="BD140" t="s">
        <v>621</v>
      </c>
      <c r="BE140" t="s">
        <v>473</v>
      </c>
    </row>
    <row r="141" spans="1:58" x14ac:dyDescent="0.25">
      <c r="A141">
        <v>2022</v>
      </c>
      <c r="B141" t="s">
        <v>614</v>
      </c>
      <c r="C141" t="s">
        <v>615</v>
      </c>
      <c r="D141" t="s">
        <v>616</v>
      </c>
      <c r="E141" t="s">
        <v>84</v>
      </c>
      <c r="F141" t="s">
        <v>62</v>
      </c>
      <c r="G141" t="s">
        <v>85</v>
      </c>
      <c r="I141" t="s">
        <v>65</v>
      </c>
      <c r="K141" t="s">
        <v>192</v>
      </c>
      <c r="L141" t="s">
        <v>542</v>
      </c>
      <c r="M141" t="s">
        <v>619</v>
      </c>
      <c r="N141">
        <v>6</v>
      </c>
      <c r="O141" t="s">
        <v>104</v>
      </c>
      <c r="S141">
        <v>0</v>
      </c>
      <c r="T141" t="s">
        <v>297</v>
      </c>
      <c r="V141" t="s">
        <v>297</v>
      </c>
      <c r="W141">
        <v>5</v>
      </c>
      <c r="X141" t="s">
        <v>117</v>
      </c>
      <c r="Y141">
        <v>5</v>
      </c>
      <c r="AA141">
        <v>11</v>
      </c>
      <c r="AE141" t="s">
        <v>117</v>
      </c>
      <c r="AF141" t="s">
        <v>622</v>
      </c>
      <c r="AG141" t="s">
        <v>117</v>
      </c>
      <c r="AJ141">
        <v>7</v>
      </c>
      <c r="AO141">
        <v>2351383</v>
      </c>
      <c r="AP141" s="3">
        <f>LOG10(AO141)</f>
        <v>6.371323374016173</v>
      </c>
      <c r="AR141" t="s">
        <v>620</v>
      </c>
      <c r="AS141" t="s">
        <v>75</v>
      </c>
      <c r="BC141" t="s">
        <v>99</v>
      </c>
      <c r="BD141" t="s">
        <v>621</v>
      </c>
      <c r="BE141" t="s">
        <v>473</v>
      </c>
    </row>
    <row r="142" spans="1:58" x14ac:dyDescent="0.25">
      <c r="A142">
        <v>2022</v>
      </c>
      <c r="B142" t="s">
        <v>614</v>
      </c>
      <c r="C142" t="s">
        <v>615</v>
      </c>
      <c r="D142" t="s">
        <v>616</v>
      </c>
      <c r="E142" t="s">
        <v>84</v>
      </c>
      <c r="F142" t="s">
        <v>62</v>
      </c>
      <c r="G142" t="s">
        <v>85</v>
      </c>
      <c r="I142" t="s">
        <v>65</v>
      </c>
      <c r="K142" t="s">
        <v>192</v>
      </c>
      <c r="L142" t="s">
        <v>353</v>
      </c>
      <c r="M142" t="s">
        <v>619</v>
      </c>
      <c r="N142">
        <v>2</v>
      </c>
      <c r="O142" t="s">
        <v>623</v>
      </c>
      <c r="S142">
        <v>0</v>
      </c>
      <c r="T142" t="s">
        <v>624</v>
      </c>
      <c r="V142" t="s">
        <v>624</v>
      </c>
      <c r="W142">
        <v>11</v>
      </c>
      <c r="X142" t="s">
        <v>117</v>
      </c>
      <c r="Y142">
        <v>3</v>
      </c>
      <c r="AA142">
        <v>9</v>
      </c>
      <c r="AE142" t="s">
        <v>117</v>
      </c>
      <c r="AF142" t="s">
        <v>625</v>
      </c>
      <c r="AG142" t="s">
        <v>117</v>
      </c>
      <c r="AH142" t="s">
        <v>626</v>
      </c>
      <c r="AJ142">
        <v>5</v>
      </c>
      <c r="AO142">
        <v>1400000</v>
      </c>
      <c r="AP142" s="3">
        <f>LOG10(AO142)</f>
        <v>6.1461280356782382</v>
      </c>
      <c r="AR142" t="s">
        <v>620</v>
      </c>
      <c r="AS142" t="s">
        <v>75</v>
      </c>
      <c r="BC142" t="s">
        <v>99</v>
      </c>
      <c r="BD142" t="s">
        <v>621</v>
      </c>
      <c r="BE142" t="s">
        <v>473</v>
      </c>
    </row>
    <row r="143" spans="1:58" s="24" customFormat="1" x14ac:dyDescent="0.25">
      <c r="A143" s="24">
        <v>2021</v>
      </c>
      <c r="B143" s="24" t="s">
        <v>627</v>
      </c>
      <c r="C143" s="24" t="s">
        <v>628</v>
      </c>
      <c r="D143" s="24" t="s">
        <v>629</v>
      </c>
      <c r="E143" s="24" t="s">
        <v>84</v>
      </c>
      <c r="F143" s="24" t="s">
        <v>62</v>
      </c>
      <c r="G143" s="24" t="s">
        <v>63</v>
      </c>
      <c r="H143" s="24" t="s">
        <v>630</v>
      </c>
      <c r="I143" s="24" t="s">
        <v>87</v>
      </c>
      <c r="J143" s="24" t="s">
        <v>631</v>
      </c>
      <c r="K143" s="24" t="s">
        <v>367</v>
      </c>
      <c r="L143" s="24" t="s">
        <v>68</v>
      </c>
      <c r="M143" s="24" t="s">
        <v>632</v>
      </c>
      <c r="N143" s="24">
        <v>9</v>
      </c>
      <c r="O143" s="24" t="s">
        <v>633</v>
      </c>
      <c r="S143" s="24">
        <v>0</v>
      </c>
      <c r="T143" s="37" t="s">
        <v>480</v>
      </c>
      <c r="U143" s="37" t="s">
        <v>480</v>
      </c>
      <c r="V143" s="37"/>
      <c r="X143" s="24" t="s">
        <v>117</v>
      </c>
      <c r="Y143" s="24">
        <v>3</v>
      </c>
      <c r="Z143" s="24">
        <v>3</v>
      </c>
      <c r="AA143" s="24">
        <v>21</v>
      </c>
      <c r="AB143" s="24">
        <v>7</v>
      </c>
      <c r="AE143" s="24" t="s">
        <v>117</v>
      </c>
      <c r="AF143" s="24" t="s">
        <v>634</v>
      </c>
      <c r="AG143" s="24" t="s">
        <v>117</v>
      </c>
      <c r="AJ143" s="24">
        <v>7</v>
      </c>
      <c r="AK143" s="24">
        <v>3</v>
      </c>
      <c r="AL143" s="24">
        <v>27.5</v>
      </c>
      <c r="AO143" s="49">
        <v>30.876666666666665</v>
      </c>
      <c r="AR143" s="30" t="s">
        <v>635</v>
      </c>
      <c r="AS143" s="24" t="s">
        <v>636</v>
      </c>
      <c r="AT143" s="49">
        <v>2.4933333333333336</v>
      </c>
      <c r="AU143" s="49">
        <f>AT143</f>
        <v>2.4933333333333336</v>
      </c>
      <c r="AV143" s="49"/>
      <c r="AW143" s="49">
        <v>2.2533333333333334</v>
      </c>
      <c r="AX143" s="49">
        <f>AW143</f>
        <v>2.2533333333333334</v>
      </c>
      <c r="AZ143" s="30" t="s">
        <v>637</v>
      </c>
      <c r="BA143" s="24" t="str">
        <f>AZ143</f>
        <v>LogTCID50</v>
      </c>
      <c r="BC143" s="24" t="s">
        <v>77</v>
      </c>
      <c r="BD143" s="24" t="s">
        <v>638</v>
      </c>
      <c r="BE143" s="24" t="s">
        <v>199</v>
      </c>
      <c r="BF143" s="24" t="s">
        <v>639</v>
      </c>
    </row>
    <row r="144" spans="1:58" s="18" customFormat="1" x14ac:dyDescent="0.25">
      <c r="A144" s="18">
        <v>2021</v>
      </c>
      <c r="B144" s="18" t="s">
        <v>627</v>
      </c>
      <c r="C144" s="18" t="s">
        <v>628</v>
      </c>
      <c r="D144" s="18" t="s">
        <v>629</v>
      </c>
      <c r="E144" s="18" t="s">
        <v>84</v>
      </c>
      <c r="F144" s="18" t="s">
        <v>62</v>
      </c>
      <c r="G144" s="18" t="s">
        <v>63</v>
      </c>
      <c r="H144" s="18" t="s">
        <v>630</v>
      </c>
      <c r="I144" s="18" t="s">
        <v>87</v>
      </c>
      <c r="J144" s="18" t="s">
        <v>631</v>
      </c>
      <c r="K144" s="18" t="s">
        <v>367</v>
      </c>
      <c r="L144" s="18" t="s">
        <v>68</v>
      </c>
      <c r="M144" s="18" t="s">
        <v>640</v>
      </c>
      <c r="N144" s="18">
        <v>9</v>
      </c>
      <c r="O144" s="18" t="s">
        <v>641</v>
      </c>
      <c r="S144" s="18">
        <v>0</v>
      </c>
      <c r="T144" s="26" t="s">
        <v>480</v>
      </c>
      <c r="U144" s="26" t="s">
        <v>480</v>
      </c>
      <c r="V144" s="26"/>
      <c r="X144" s="18" t="s">
        <v>117</v>
      </c>
      <c r="Y144" s="18">
        <v>3</v>
      </c>
      <c r="Z144" s="18">
        <v>3</v>
      </c>
      <c r="AA144" s="18">
        <v>19</v>
      </c>
      <c r="AB144" s="18">
        <v>7</v>
      </c>
      <c r="AE144" s="18" t="s">
        <v>117</v>
      </c>
      <c r="AF144" s="18" t="s">
        <v>634</v>
      </c>
      <c r="AG144" s="18" t="s">
        <v>117</v>
      </c>
      <c r="AJ144" s="18">
        <v>7</v>
      </c>
      <c r="AK144" s="18">
        <v>3</v>
      </c>
      <c r="AL144" s="18">
        <v>27.5</v>
      </c>
      <c r="AO144" s="41">
        <v>30.876666666666665</v>
      </c>
      <c r="AR144" s="19" t="s">
        <v>635</v>
      </c>
      <c r="AS144" s="18" t="s">
        <v>636</v>
      </c>
      <c r="AT144" s="41">
        <v>2.4933333333333336</v>
      </c>
      <c r="AU144" s="41">
        <f>AT144</f>
        <v>2.4933333333333336</v>
      </c>
      <c r="AV144" s="41"/>
      <c r="AW144" s="41">
        <v>2.2533333333333334</v>
      </c>
      <c r="AX144" s="41">
        <f>AW144</f>
        <v>2.2533333333333334</v>
      </c>
      <c r="AZ144" s="19" t="s">
        <v>637</v>
      </c>
      <c r="BA144" s="18" t="str">
        <f>AZ144</f>
        <v>LogTCID50</v>
      </c>
      <c r="BC144" s="18" t="s">
        <v>77</v>
      </c>
      <c r="BD144" s="18" t="s">
        <v>638</v>
      </c>
      <c r="BE144" s="18" t="s">
        <v>199</v>
      </c>
      <c r="BF144" s="18" t="s">
        <v>639</v>
      </c>
    </row>
    <row r="145" spans="1:58" s="18" customFormat="1" x14ac:dyDescent="0.25">
      <c r="A145" s="18">
        <v>2021</v>
      </c>
      <c r="B145" s="18" t="s">
        <v>627</v>
      </c>
      <c r="C145" s="18" t="s">
        <v>628</v>
      </c>
      <c r="D145" s="18" t="s">
        <v>629</v>
      </c>
      <c r="E145" s="18" t="s">
        <v>84</v>
      </c>
      <c r="F145" s="18" t="s">
        <v>62</v>
      </c>
      <c r="G145" s="18" t="s">
        <v>63</v>
      </c>
      <c r="H145" s="18" t="s">
        <v>630</v>
      </c>
      <c r="I145" s="18" t="s">
        <v>87</v>
      </c>
      <c r="J145" s="18" t="s">
        <v>631</v>
      </c>
      <c r="K145" s="18" t="s">
        <v>367</v>
      </c>
      <c r="L145" s="18" t="s">
        <v>68</v>
      </c>
      <c r="M145" s="18" t="s">
        <v>642</v>
      </c>
      <c r="N145" s="18">
        <v>9</v>
      </c>
      <c r="O145" s="18" t="s">
        <v>633</v>
      </c>
      <c r="S145" s="18">
        <v>0</v>
      </c>
      <c r="T145" s="26" t="s">
        <v>480</v>
      </c>
      <c r="U145" s="26" t="s">
        <v>480</v>
      </c>
      <c r="V145" s="26"/>
      <c r="X145" s="18" t="s">
        <v>117</v>
      </c>
      <c r="Y145" s="18">
        <v>3</v>
      </c>
      <c r="Z145" s="18">
        <v>3</v>
      </c>
      <c r="AA145" s="18">
        <v>21</v>
      </c>
      <c r="AB145" s="18">
        <v>7</v>
      </c>
      <c r="AE145" s="18" t="s">
        <v>117</v>
      </c>
      <c r="AF145" s="18" t="s">
        <v>634</v>
      </c>
      <c r="AG145" s="18" t="s">
        <v>117</v>
      </c>
      <c r="AJ145" s="18">
        <v>7</v>
      </c>
      <c r="AK145" s="18">
        <v>3</v>
      </c>
      <c r="AL145" s="18">
        <v>27.5</v>
      </c>
      <c r="AO145" s="41">
        <v>30.876666666666665</v>
      </c>
      <c r="AR145" s="19" t="s">
        <v>635</v>
      </c>
      <c r="AS145" s="18" t="s">
        <v>636</v>
      </c>
      <c r="AT145" s="41">
        <v>2.4933333333333336</v>
      </c>
      <c r="AU145" s="41">
        <f>AT145</f>
        <v>2.4933333333333336</v>
      </c>
      <c r="AV145" s="41"/>
      <c r="AW145" s="41">
        <v>2.2533333333333334</v>
      </c>
      <c r="AX145" s="41">
        <f>AW145</f>
        <v>2.2533333333333334</v>
      </c>
      <c r="AZ145" s="19" t="s">
        <v>637</v>
      </c>
      <c r="BA145" s="18" t="str">
        <f>AZ145</f>
        <v>LogTCID50</v>
      </c>
      <c r="BC145" s="18" t="s">
        <v>77</v>
      </c>
      <c r="BD145" s="18" t="s">
        <v>638</v>
      </c>
      <c r="BE145" s="18" t="s">
        <v>199</v>
      </c>
      <c r="BF145" s="18" t="s">
        <v>639</v>
      </c>
    </row>
    <row r="146" spans="1:58" s="20" customFormat="1" x14ac:dyDescent="0.25">
      <c r="A146" s="20">
        <v>2021</v>
      </c>
      <c r="B146" s="20" t="s">
        <v>627</v>
      </c>
      <c r="C146" s="20" t="s">
        <v>628</v>
      </c>
      <c r="D146" s="20" t="s">
        <v>629</v>
      </c>
      <c r="E146" s="20" t="s">
        <v>84</v>
      </c>
      <c r="F146" s="20" t="s">
        <v>62</v>
      </c>
      <c r="G146" s="20" t="s">
        <v>63</v>
      </c>
      <c r="H146" s="20" t="s">
        <v>630</v>
      </c>
      <c r="I146" s="20" t="s">
        <v>87</v>
      </c>
      <c r="J146" s="20" t="s">
        <v>631</v>
      </c>
      <c r="K146" s="20" t="s">
        <v>367</v>
      </c>
      <c r="L146" s="20" t="s">
        <v>68</v>
      </c>
      <c r="M146" s="20" t="s">
        <v>643</v>
      </c>
      <c r="N146" s="20">
        <v>6</v>
      </c>
      <c r="O146" s="18" t="s">
        <v>641</v>
      </c>
      <c r="S146" s="20">
        <v>0</v>
      </c>
      <c r="T146" s="26" t="s">
        <v>91</v>
      </c>
      <c r="U146" s="26" t="s">
        <v>91</v>
      </c>
      <c r="V146" s="27"/>
      <c r="X146" s="20" t="s">
        <v>117</v>
      </c>
      <c r="Y146" s="20">
        <v>3</v>
      </c>
      <c r="Z146" s="20">
        <v>3</v>
      </c>
      <c r="AA146" s="20">
        <v>19</v>
      </c>
      <c r="AB146" s="20">
        <v>7</v>
      </c>
      <c r="AE146" s="20" t="s">
        <v>117</v>
      </c>
      <c r="AF146" s="20" t="s">
        <v>634</v>
      </c>
      <c r="AG146" s="20" t="s">
        <v>117</v>
      </c>
      <c r="AJ146" s="20">
        <v>7</v>
      </c>
      <c r="AK146" s="20">
        <v>3</v>
      </c>
      <c r="AL146" s="20">
        <v>27.5</v>
      </c>
      <c r="AO146" s="33">
        <v>30.876666666666665</v>
      </c>
      <c r="AR146" s="25" t="s">
        <v>635</v>
      </c>
      <c r="AS146" s="20" t="s">
        <v>636</v>
      </c>
      <c r="AT146" s="33">
        <v>2.4933333333333336</v>
      </c>
      <c r="AU146" s="33">
        <f>AT146</f>
        <v>2.4933333333333336</v>
      </c>
      <c r="AV146" s="33"/>
      <c r="AW146" s="33">
        <v>2.2533333333333334</v>
      </c>
      <c r="AX146" s="33">
        <f>AW146</f>
        <v>2.2533333333333334</v>
      </c>
      <c r="AZ146" s="25" t="s">
        <v>637</v>
      </c>
      <c r="BA146" s="20" t="str">
        <f>AZ146</f>
        <v>LogTCID50</v>
      </c>
      <c r="BC146" s="20" t="s">
        <v>77</v>
      </c>
      <c r="BD146" s="20" t="s">
        <v>638</v>
      </c>
      <c r="BE146" s="18" t="s">
        <v>199</v>
      </c>
      <c r="BF146" s="18" t="s">
        <v>639</v>
      </c>
    </row>
    <row r="147" spans="1:58" s="5" customFormat="1" x14ac:dyDescent="0.25">
      <c r="A147" s="5">
        <v>2022</v>
      </c>
      <c r="B147" s="5" t="s">
        <v>644</v>
      </c>
      <c r="C147" s="5" t="s">
        <v>645</v>
      </c>
      <c r="D147" s="5" t="s">
        <v>646</v>
      </c>
      <c r="E147" s="5" t="s">
        <v>84</v>
      </c>
      <c r="F147" s="5" t="s">
        <v>62</v>
      </c>
      <c r="G147" s="5" t="s">
        <v>63</v>
      </c>
      <c r="H147" s="5" t="s">
        <v>647</v>
      </c>
      <c r="I147" s="5" t="s">
        <v>253</v>
      </c>
      <c r="J147" s="5" t="s">
        <v>631</v>
      </c>
      <c r="K147" s="5" t="s">
        <v>367</v>
      </c>
      <c r="L147" s="5" t="s">
        <v>68</v>
      </c>
      <c r="N147" s="5">
        <v>12</v>
      </c>
      <c r="O147" s="5" t="s">
        <v>90</v>
      </c>
      <c r="S147" s="5">
        <v>6</v>
      </c>
      <c r="T147" s="5" t="s">
        <v>439</v>
      </c>
      <c r="U147" s="5" t="s">
        <v>439</v>
      </c>
      <c r="X147" s="5">
        <v>1</v>
      </c>
      <c r="Y147" s="5">
        <v>3</v>
      </c>
      <c r="Z147" s="5">
        <v>3</v>
      </c>
      <c r="AA147" s="5">
        <v>9</v>
      </c>
      <c r="AB147" s="5">
        <v>5</v>
      </c>
      <c r="AE147" s="5">
        <v>5</v>
      </c>
      <c r="AF147" s="5" t="s">
        <v>648</v>
      </c>
      <c r="AG147" s="5" t="s">
        <v>649</v>
      </c>
      <c r="AH147" s="5" t="s">
        <v>650</v>
      </c>
      <c r="AJ147" s="5">
        <v>5</v>
      </c>
      <c r="AK147" s="5">
        <v>5</v>
      </c>
      <c r="AO147" s="5">
        <v>34</v>
      </c>
      <c r="AR147" s="5" t="s">
        <v>636</v>
      </c>
      <c r="AS147" s="5" t="str">
        <f t="shared" ref="AS147:AS153" si="20">AR147</f>
        <v>Ct</v>
      </c>
      <c r="AW147" s="5">
        <v>1.6</v>
      </c>
      <c r="AX147" s="5">
        <f>AW147</f>
        <v>1.6</v>
      </c>
      <c r="AY147" s="5">
        <v>0.2</v>
      </c>
      <c r="AZ147" s="5" t="s">
        <v>76</v>
      </c>
      <c r="BA147" s="5" t="str">
        <f>AZ147</f>
        <v>Log10TCID50/mL</v>
      </c>
      <c r="BC147" s="5" t="s">
        <v>77</v>
      </c>
      <c r="BD147" s="5" t="s">
        <v>651</v>
      </c>
      <c r="BE147" s="5" t="s">
        <v>199</v>
      </c>
      <c r="BF147" s="5" t="s">
        <v>347</v>
      </c>
    </row>
    <row r="148" spans="1:58" s="18" customFormat="1" x14ac:dyDescent="0.25">
      <c r="A148" s="18">
        <v>2022</v>
      </c>
      <c r="B148" s="18" t="s">
        <v>652</v>
      </c>
      <c r="C148" s="18" t="s">
        <v>653</v>
      </c>
      <c r="D148" s="18" t="s">
        <v>654</v>
      </c>
      <c r="E148" s="18" t="s">
        <v>61</v>
      </c>
      <c r="F148" s="18" t="s">
        <v>62</v>
      </c>
      <c r="G148" s="18" t="s">
        <v>85</v>
      </c>
      <c r="I148" s="18" t="s">
        <v>138</v>
      </c>
      <c r="J148" s="18" t="s">
        <v>655</v>
      </c>
      <c r="K148" s="18" t="s">
        <v>656</v>
      </c>
      <c r="L148" s="18" t="s">
        <v>68</v>
      </c>
      <c r="M148" s="18" t="s">
        <v>657</v>
      </c>
      <c r="N148" s="18">
        <v>3</v>
      </c>
      <c r="O148" s="18" t="s">
        <v>90</v>
      </c>
      <c r="S148" s="18">
        <v>3</v>
      </c>
      <c r="T148" s="18" t="s">
        <v>106</v>
      </c>
      <c r="U148" s="18" t="s">
        <v>515</v>
      </c>
      <c r="X148" s="18">
        <v>1</v>
      </c>
      <c r="Y148" s="18">
        <v>1</v>
      </c>
      <c r="Z148" s="18">
        <v>1</v>
      </c>
      <c r="AA148" s="18">
        <v>7</v>
      </c>
      <c r="AB148" s="18">
        <v>3</v>
      </c>
      <c r="AE148" s="18" t="s">
        <v>92</v>
      </c>
      <c r="AG148" s="18" t="s">
        <v>658</v>
      </c>
      <c r="AJ148" s="18">
        <v>3</v>
      </c>
      <c r="AK148" s="18">
        <v>3</v>
      </c>
      <c r="AL148" s="46">
        <v>14.8</v>
      </c>
      <c r="AN148" s="18">
        <v>14.3</v>
      </c>
      <c r="AR148" s="18" t="s">
        <v>636</v>
      </c>
      <c r="AS148" s="18" t="str">
        <f t="shared" si="20"/>
        <v>Ct</v>
      </c>
      <c r="BD148" s="18" t="s">
        <v>659</v>
      </c>
      <c r="BE148" s="18" t="s">
        <v>199</v>
      </c>
      <c r="BF148" s="18" t="s">
        <v>660</v>
      </c>
    </row>
    <row r="149" spans="1:58" s="20" customFormat="1" x14ac:dyDescent="0.25">
      <c r="A149" s="20">
        <v>2022</v>
      </c>
      <c r="B149" s="20" t="s">
        <v>652</v>
      </c>
      <c r="C149" s="20" t="s">
        <v>653</v>
      </c>
      <c r="D149" s="20" t="s">
        <v>654</v>
      </c>
      <c r="E149" s="20" t="s">
        <v>61</v>
      </c>
      <c r="F149" s="20" t="s">
        <v>62</v>
      </c>
      <c r="G149" s="20" t="s">
        <v>85</v>
      </c>
      <c r="I149" s="20" t="s">
        <v>138</v>
      </c>
      <c r="K149" s="20" t="s">
        <v>656</v>
      </c>
      <c r="L149" s="20" t="s">
        <v>600</v>
      </c>
      <c r="M149" s="20" t="s">
        <v>657</v>
      </c>
      <c r="N149" s="20">
        <v>2</v>
      </c>
      <c r="O149" s="20" t="s">
        <v>661</v>
      </c>
      <c r="S149" s="20">
        <v>2</v>
      </c>
      <c r="T149" s="20" t="s">
        <v>156</v>
      </c>
      <c r="U149" s="20" t="s">
        <v>156</v>
      </c>
      <c r="W149" s="20">
        <v>10</v>
      </c>
      <c r="X149" s="20" t="s">
        <v>92</v>
      </c>
      <c r="Y149" s="20">
        <v>3</v>
      </c>
      <c r="Z149" s="20">
        <v>1</v>
      </c>
      <c r="AA149" s="20">
        <v>10</v>
      </c>
      <c r="AB149" s="20">
        <v>2</v>
      </c>
      <c r="AE149" s="20" t="s">
        <v>92</v>
      </c>
      <c r="AI149" s="20" t="s">
        <v>662</v>
      </c>
      <c r="AJ149" s="20" t="s">
        <v>663</v>
      </c>
      <c r="AK149" s="20" t="s">
        <v>664</v>
      </c>
      <c r="AL149" s="47">
        <v>27.3</v>
      </c>
      <c r="AN149" s="20">
        <v>24.5</v>
      </c>
      <c r="AR149" s="20" t="s">
        <v>636</v>
      </c>
      <c r="AS149" s="20" t="str">
        <f t="shared" si="20"/>
        <v>Ct</v>
      </c>
      <c r="BD149" s="20" t="s">
        <v>659</v>
      </c>
      <c r="BE149" s="20" t="s">
        <v>199</v>
      </c>
      <c r="BF149" s="18" t="s">
        <v>660</v>
      </c>
    </row>
    <row r="150" spans="1:58" s="5" customFormat="1" x14ac:dyDescent="0.25">
      <c r="A150" s="5">
        <v>2024</v>
      </c>
      <c r="B150" s="5" t="s">
        <v>665</v>
      </c>
      <c r="C150" s="5" t="s">
        <v>666</v>
      </c>
      <c r="D150" s="5" t="s">
        <v>667</v>
      </c>
      <c r="E150" s="5" t="s">
        <v>84</v>
      </c>
      <c r="F150" s="5" t="s">
        <v>62</v>
      </c>
      <c r="G150" s="5" t="s">
        <v>63</v>
      </c>
      <c r="H150" s="5" t="s">
        <v>668</v>
      </c>
      <c r="I150" s="5" t="s">
        <v>87</v>
      </c>
      <c r="J150" s="5" t="s">
        <v>479</v>
      </c>
      <c r="K150" s="5" t="s">
        <v>192</v>
      </c>
      <c r="L150" s="5" t="s">
        <v>68</v>
      </c>
      <c r="N150" s="5">
        <v>9</v>
      </c>
      <c r="O150" s="5" t="s">
        <v>193</v>
      </c>
      <c r="S150" s="5">
        <v>7</v>
      </c>
      <c r="U150" s="5" t="s">
        <v>106</v>
      </c>
      <c r="X150" s="5">
        <v>1</v>
      </c>
      <c r="Y150" s="5">
        <v>2</v>
      </c>
      <c r="AA150" s="5">
        <v>14</v>
      </c>
      <c r="AE150" s="5">
        <v>7</v>
      </c>
      <c r="AF150" s="5" t="s">
        <v>669</v>
      </c>
      <c r="AG150" s="5" t="s">
        <v>670</v>
      </c>
      <c r="AJ150" s="5">
        <v>7</v>
      </c>
      <c r="AL150" s="5">
        <v>17.600000000000001</v>
      </c>
      <c r="AR150" s="5" t="s">
        <v>197</v>
      </c>
      <c r="AS150" s="5" t="str">
        <f t="shared" si="20"/>
        <v>Cq</v>
      </c>
      <c r="BB150" s="5" t="s">
        <v>77</v>
      </c>
      <c r="BD150" s="5" t="s">
        <v>671</v>
      </c>
      <c r="BE150" s="5" t="s">
        <v>199</v>
      </c>
    </row>
    <row r="151" spans="1:58" s="21" customFormat="1" x14ac:dyDescent="0.25">
      <c r="A151" s="21">
        <v>2020</v>
      </c>
      <c r="B151" s="21" t="s">
        <v>672</v>
      </c>
      <c r="C151" s="21" t="s">
        <v>673</v>
      </c>
      <c r="D151" s="21" t="s">
        <v>365</v>
      </c>
      <c r="E151" s="21" t="s">
        <v>84</v>
      </c>
      <c r="F151" s="21" t="s">
        <v>62</v>
      </c>
      <c r="G151" s="21" t="s">
        <v>63</v>
      </c>
      <c r="H151" s="21" t="s">
        <v>674</v>
      </c>
      <c r="I151" s="21" t="s">
        <v>87</v>
      </c>
      <c r="J151" s="21" t="s">
        <v>571</v>
      </c>
      <c r="K151" s="21" t="s">
        <v>129</v>
      </c>
      <c r="L151" s="21" t="s">
        <v>68</v>
      </c>
      <c r="N151" s="21">
        <v>6</v>
      </c>
      <c r="O151" s="21" t="s">
        <v>90</v>
      </c>
      <c r="T151" s="22" t="s">
        <v>91</v>
      </c>
      <c r="U151" s="22" t="s">
        <v>91</v>
      </c>
      <c r="X151" s="21" t="s">
        <v>92</v>
      </c>
      <c r="Y151" s="21">
        <v>2</v>
      </c>
      <c r="AA151" s="21">
        <v>8</v>
      </c>
      <c r="AE151" s="21" t="s">
        <v>92</v>
      </c>
      <c r="AF151" s="21" t="s">
        <v>248</v>
      </c>
      <c r="AG151" s="21" t="s">
        <v>92</v>
      </c>
      <c r="AJ151" s="21">
        <v>4</v>
      </c>
      <c r="AK151" s="21">
        <v>4</v>
      </c>
      <c r="AO151" s="34">
        <v>7.166666666666667</v>
      </c>
      <c r="AP151" s="34">
        <f>AO151</f>
        <v>7.166666666666667</v>
      </c>
      <c r="AR151" s="21" t="s">
        <v>75</v>
      </c>
      <c r="AS151" s="21" t="str">
        <f t="shared" si="20"/>
        <v>Log10 copies/mL</v>
      </c>
      <c r="AW151" s="21">
        <v>4.0666666666666664</v>
      </c>
      <c r="AZ151" s="23" t="s">
        <v>502</v>
      </c>
      <c r="BB151" s="21" t="s">
        <v>77</v>
      </c>
      <c r="BC151" s="21" t="s">
        <v>99</v>
      </c>
      <c r="BD151" s="21" t="s">
        <v>675</v>
      </c>
      <c r="BE151" s="21" t="s">
        <v>504</v>
      </c>
      <c r="BF151" s="21" t="s">
        <v>347</v>
      </c>
    </row>
    <row r="152" spans="1:58" s="11" customFormat="1" x14ac:dyDescent="0.25">
      <c r="A152" s="12">
        <v>2023</v>
      </c>
      <c r="B152" s="12" t="s">
        <v>676</v>
      </c>
      <c r="C152" s="12" t="s">
        <v>677</v>
      </c>
      <c r="D152" s="12" t="s">
        <v>214</v>
      </c>
      <c r="E152" s="12" t="s">
        <v>84</v>
      </c>
      <c r="F152" s="12" t="s">
        <v>62</v>
      </c>
      <c r="G152" s="12" t="s">
        <v>63</v>
      </c>
      <c r="H152" s="12" t="s">
        <v>678</v>
      </c>
      <c r="I152" s="12" t="s">
        <v>87</v>
      </c>
      <c r="J152" s="12" t="s">
        <v>679</v>
      </c>
      <c r="K152" s="12" t="s">
        <v>67</v>
      </c>
      <c r="L152" s="12" t="s">
        <v>68</v>
      </c>
      <c r="M152" s="12"/>
      <c r="N152" s="12">
        <v>12</v>
      </c>
      <c r="O152" s="11" t="s">
        <v>90</v>
      </c>
      <c r="P152" s="12"/>
      <c r="Q152" s="12"/>
      <c r="R152" s="12"/>
      <c r="S152" s="12">
        <v>0</v>
      </c>
      <c r="T152" s="12" t="s">
        <v>439</v>
      </c>
      <c r="U152" s="12"/>
      <c r="V152" s="12"/>
      <c r="W152" s="12"/>
      <c r="X152" s="12">
        <v>1</v>
      </c>
      <c r="Y152" s="12">
        <v>2</v>
      </c>
      <c r="Z152" s="12"/>
      <c r="AA152" s="12">
        <v>10</v>
      </c>
      <c r="AB152" s="12"/>
      <c r="AC152" s="12"/>
      <c r="AD152" s="12"/>
      <c r="AE152" s="12">
        <v>11</v>
      </c>
      <c r="AF152" s="12" t="s">
        <v>680</v>
      </c>
      <c r="AG152" s="12" t="s">
        <v>604</v>
      </c>
      <c r="AH152" s="12"/>
      <c r="AI152" s="12"/>
      <c r="AJ152" s="12">
        <v>2</v>
      </c>
      <c r="AK152" s="12"/>
      <c r="AL152" s="12">
        <v>11.51</v>
      </c>
      <c r="AM152" s="12">
        <f>AL152</f>
        <v>11.51</v>
      </c>
      <c r="AN152" s="12"/>
      <c r="AO152" s="12">
        <v>11.62</v>
      </c>
      <c r="AP152" s="12">
        <f>AO152</f>
        <v>11.62</v>
      </c>
      <c r="AQ152" s="12"/>
      <c r="AR152" s="12" t="s">
        <v>75</v>
      </c>
      <c r="AS152" s="12" t="str">
        <f t="shared" si="20"/>
        <v>Log10 copies/mL</v>
      </c>
      <c r="AT152" s="12"/>
      <c r="AU152" s="12"/>
      <c r="AV152" s="12"/>
      <c r="AW152" s="12"/>
      <c r="AX152" s="12"/>
      <c r="AY152" s="12"/>
      <c r="AZ152" s="12"/>
      <c r="BA152" s="12"/>
      <c r="BB152" s="12" t="s">
        <v>77</v>
      </c>
      <c r="BC152" s="12" t="s">
        <v>99</v>
      </c>
      <c r="BD152" s="12" t="s">
        <v>675</v>
      </c>
      <c r="BE152" s="11" t="s">
        <v>681</v>
      </c>
    </row>
    <row r="153" spans="1:58" s="13" customFormat="1" x14ac:dyDescent="0.25">
      <c r="A153" s="13">
        <v>2023</v>
      </c>
      <c r="B153" s="13" t="s">
        <v>676</v>
      </c>
      <c r="C153" s="13" t="s">
        <v>677</v>
      </c>
      <c r="D153" s="13" t="s">
        <v>214</v>
      </c>
      <c r="E153" s="13" t="s">
        <v>84</v>
      </c>
      <c r="F153" s="13" t="s">
        <v>62</v>
      </c>
      <c r="G153" s="13" t="s">
        <v>63</v>
      </c>
      <c r="H153" s="13" t="s">
        <v>678</v>
      </c>
      <c r="I153" s="13" t="s">
        <v>87</v>
      </c>
      <c r="J153" s="13" t="s">
        <v>682</v>
      </c>
      <c r="K153" s="13" t="s">
        <v>67</v>
      </c>
      <c r="L153" s="13" t="s">
        <v>683</v>
      </c>
      <c r="N153" s="13">
        <v>12</v>
      </c>
      <c r="O153" s="13" t="s">
        <v>684</v>
      </c>
      <c r="S153" s="13">
        <v>0</v>
      </c>
      <c r="T153" s="13" t="s">
        <v>439</v>
      </c>
      <c r="X153" s="13" t="s">
        <v>117</v>
      </c>
      <c r="Y153" s="13">
        <v>2</v>
      </c>
      <c r="AA153" s="13">
        <v>10</v>
      </c>
      <c r="AE153" s="13" t="s">
        <v>117</v>
      </c>
      <c r="AF153" s="13" t="s">
        <v>680</v>
      </c>
      <c r="AG153" s="13" t="s">
        <v>117</v>
      </c>
      <c r="AJ153" s="13">
        <v>2</v>
      </c>
      <c r="AL153" s="13">
        <v>10.77</v>
      </c>
      <c r="AM153" s="13">
        <f>AL153</f>
        <v>10.77</v>
      </c>
      <c r="AO153" s="13">
        <v>9.5399999999999991</v>
      </c>
      <c r="AP153" s="13">
        <f>AO153</f>
        <v>9.5399999999999991</v>
      </c>
      <c r="AR153" s="13" t="s">
        <v>75</v>
      </c>
      <c r="AS153" s="13" t="str">
        <f t="shared" si="20"/>
        <v>Log10 copies/mL</v>
      </c>
      <c r="BB153" s="13" t="s">
        <v>77</v>
      </c>
      <c r="BC153" s="13" t="s">
        <v>99</v>
      </c>
      <c r="BD153" s="13" t="s">
        <v>675</v>
      </c>
      <c r="BE153" s="13" t="s">
        <v>681</v>
      </c>
    </row>
    <row r="158" spans="1:58" x14ac:dyDescent="0.25">
      <c r="G158" s="6"/>
    </row>
    <row r="159" spans="1:58" x14ac:dyDescent="0.25">
      <c r="G159" s="3"/>
    </row>
  </sheetData>
  <autoFilter ref="A1:BF153" xr:uid="{00000000-0001-0000-0000-000000000000}"/>
  <sortState xmlns:xlrd2="http://schemas.microsoft.com/office/spreadsheetml/2017/richdata2" ref="A5:BD141">
    <sortCondition ref="F5:F153"/>
  </sortState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b6e7a26-6be3-4686-b48f-64c80a07771d">
      <Terms xmlns="http://schemas.microsoft.com/office/infopath/2007/PartnerControls"/>
    </lcf76f155ced4ddcb4097134ff3c332f>
    <TaxCatchAll xmlns="c84efa2b-94e2-4368-9dd1-ccce499f39f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56314E8951440BE77AC78A70C050F" ma:contentTypeVersion="11" ma:contentTypeDescription="Create a new document." ma:contentTypeScope="" ma:versionID="b378fcaaee815240efacd7c862ecde94">
  <xsd:schema xmlns:xsd="http://www.w3.org/2001/XMLSchema" xmlns:xs="http://www.w3.org/2001/XMLSchema" xmlns:p="http://schemas.microsoft.com/office/2006/metadata/properties" xmlns:ns2="ab6e7a26-6be3-4686-b48f-64c80a07771d" xmlns:ns3="c84efa2b-94e2-4368-9dd1-ccce499f39f7" targetNamespace="http://schemas.microsoft.com/office/2006/metadata/properties" ma:root="true" ma:fieldsID="44f46584c3c7ff5f70d8458e56744317" ns2:_="" ns3:_="">
    <xsd:import namespace="ab6e7a26-6be3-4686-b48f-64c80a07771d"/>
    <xsd:import namespace="c84efa2b-94e2-4368-9dd1-ccce499f39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6e7a26-6be3-4686-b48f-64c80a0777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dd5578fd-35c2-4d8f-a1bf-4043a6e4e7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4efa2b-94e2-4368-9dd1-ccce499f39f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249bb63-8b5b-4353-8c05-a497d9ac13ea}" ma:internalName="TaxCatchAll" ma:showField="CatchAllData" ma:web="c84efa2b-94e2-4368-9dd1-ccce499f39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30E730-14CF-45BB-A51B-DC1D6393FD8F}">
  <ds:schemaRefs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ab6e7a26-6be3-4686-b48f-64c80a07771d"/>
    <ds:schemaRef ds:uri="c84efa2b-94e2-4368-9dd1-ccce499f39f7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F3FC151-5406-4853-8330-3D1ED6ED52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6e7a26-6be3-4686-b48f-64c80a07771d"/>
    <ds:schemaRef ds:uri="c84efa2b-94e2-4368-9dd1-ccce499f39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97F99A-A555-4225-8FCA-6DC9186DD5B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a3927f91-cda1-4696-af89-8c9f1ceffa91}" enabled="0" method="" siteId="{a3927f91-cda1-4696-af89-8c9f1ceffa91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Disease development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2026-02-06T11:25:22Z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0x0101006CE56314E8951440BE77AC78A70C050F</vt:lpwstr>
  </property>
  <property fmtid="{D5CDD505-2E9C-101B-9397-08002B2CF9AE}" pid="3" name="MediaServiceImageTags">
    <vt:lpwstr/>
  </property>
</Properties>
</file>